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book\HW\"/>
    </mc:Choice>
  </mc:AlternateContent>
  <xr:revisionPtr revIDLastSave="0" documentId="8_{FE7BA47F-7490-4D1C-8508-F7DAA71BD64A}" xr6:coauthVersionLast="44" xr6:coauthVersionMax="44" xr10:uidLastSave="{00000000-0000-0000-0000-000000000000}"/>
  <bookViews>
    <workbookView xWindow="-98" yWindow="-98" windowWidth="24196" windowHeight="13096" xr2:uid="{00000000-000D-0000-FFFF-FFFF00000000}"/>
  </bookViews>
  <sheets>
    <sheet name="1-Stage" sheetId="2" r:id="rId1"/>
    <sheet name="xy" sheetId="4" r:id="rId2"/>
    <sheet name="Txy" sheetId="5" r:id="rId3"/>
    <sheet name="1-Stage DIY" sheetId="25" r:id="rId4"/>
    <sheet name="VLE" sheetId="26" r:id="rId5"/>
  </sheets>
  <definedNames>
    <definedName name="solver_adj" localSheetId="0" hidden="1">'1-Stage'!$G$5,'1-Stage'!$K$2:$K$3,'1-Stage'!$K$8:$K$9</definedName>
    <definedName name="solver_adj" localSheetId="3" hidden="1">'1-Stage DIY'!$G$5,'1-Stage DIY'!$K$2:$K$3,'1-Stage DIY'!$K$8:$K$9</definedName>
    <definedName name="solver_cvg" localSheetId="0" hidden="1">0.0001</definedName>
    <definedName name="solver_cvg" localSheetId="3" hidden="1">0.0001</definedName>
    <definedName name="solver_drv" localSheetId="0" hidden="1">1</definedName>
    <definedName name="solver_drv" localSheetId="3" hidden="1">1</definedName>
    <definedName name="solver_eng" localSheetId="0" hidden="1">1</definedName>
    <definedName name="solver_eng" localSheetId="3" hidden="1">1</definedName>
    <definedName name="solver_est" localSheetId="0" hidden="1">1</definedName>
    <definedName name="solver_est" localSheetId="3" hidden="1">1</definedName>
    <definedName name="solver_itr" localSheetId="0" hidden="1">2147483647</definedName>
    <definedName name="solver_itr" localSheetId="3" hidden="1">2147483647</definedName>
    <definedName name="solver_lhs1" localSheetId="0" hidden="1">'1-Stage'!$N$4:$N$7</definedName>
    <definedName name="solver_lhs1" localSheetId="3" hidden="1">'1-Stage DIY'!$N$4:$N$7</definedName>
    <definedName name="solver_lhs2" localSheetId="0" hidden="1">'1-Stage'!$N$6</definedName>
    <definedName name="solver_lhs2" localSheetId="3" hidden="1">'1-Stage DIY'!$N$6</definedName>
    <definedName name="solver_lhs3" localSheetId="0" hidden="1">'1-Stage'!$N$6</definedName>
    <definedName name="solver_lhs3" localSheetId="3" hidden="1">'1-Stage DIY'!$N$6</definedName>
    <definedName name="solver_lhs4" localSheetId="0" hidden="1">'1-Stage'!$N$6</definedName>
    <definedName name="solver_lhs4" localSheetId="3" hidden="1">'1-Stage DIY'!$N$6</definedName>
    <definedName name="solver_mip" localSheetId="0" hidden="1">2147483647</definedName>
    <definedName name="solver_mip" localSheetId="3" hidden="1">2147483647</definedName>
    <definedName name="solver_mni" localSheetId="0" hidden="1">30</definedName>
    <definedName name="solver_mni" localSheetId="3" hidden="1">30</definedName>
    <definedName name="solver_mrt" localSheetId="0" hidden="1">0.075</definedName>
    <definedName name="solver_mrt" localSheetId="3" hidden="1">0.075</definedName>
    <definedName name="solver_msl" localSheetId="0" hidden="1">2</definedName>
    <definedName name="solver_msl" localSheetId="3" hidden="1">2</definedName>
    <definedName name="solver_neg" localSheetId="0" hidden="1">2</definedName>
    <definedName name="solver_neg" localSheetId="3" hidden="1">2</definedName>
    <definedName name="solver_nod" localSheetId="0" hidden="1">2147483647</definedName>
    <definedName name="solver_nod" localSheetId="3" hidden="1">2147483647</definedName>
    <definedName name="solver_num" localSheetId="0" hidden="1">1</definedName>
    <definedName name="solver_num" localSheetId="3" hidden="1">1</definedName>
    <definedName name="solver_nwt" localSheetId="0" hidden="1">1</definedName>
    <definedName name="solver_nwt" localSheetId="3" hidden="1">1</definedName>
    <definedName name="solver_opt" localSheetId="0" hidden="1">'1-Stage'!$N$3</definedName>
    <definedName name="solver_opt" localSheetId="3" hidden="1">'1-Stage DIY'!$N$3</definedName>
    <definedName name="solver_pre" localSheetId="0" hidden="1">0.000001</definedName>
    <definedName name="solver_pre" localSheetId="3" hidden="1">0.000001</definedName>
    <definedName name="solver_rbv" localSheetId="0" hidden="1">1</definedName>
    <definedName name="solver_rbv" localSheetId="3" hidden="1">1</definedName>
    <definedName name="solver_rel1" localSheetId="0" hidden="1">2</definedName>
    <definedName name="solver_rel1" localSheetId="3" hidden="1">2</definedName>
    <definedName name="solver_rel2" localSheetId="0" hidden="1">2</definedName>
    <definedName name="solver_rel2" localSheetId="3" hidden="1">2</definedName>
    <definedName name="solver_rel3" localSheetId="0" hidden="1">2</definedName>
    <definedName name="solver_rel3" localSheetId="3" hidden="1">2</definedName>
    <definedName name="solver_rel4" localSheetId="0" hidden="1">2</definedName>
    <definedName name="solver_rel4" localSheetId="3" hidden="1">2</definedName>
    <definedName name="solver_rhs1" localSheetId="0" hidden="1">0</definedName>
    <definedName name="solver_rhs1" localSheetId="3" hidden="1">0</definedName>
    <definedName name="solver_rhs2" localSheetId="0" hidden="1">0</definedName>
    <definedName name="solver_rhs2" localSheetId="3" hidden="1">0</definedName>
    <definedName name="solver_rhs3" localSheetId="0" hidden="1">0</definedName>
    <definedName name="solver_rhs3" localSheetId="3" hidden="1">0</definedName>
    <definedName name="solver_rhs4" localSheetId="0" hidden="1">0</definedName>
    <definedName name="solver_rhs4" localSheetId="3" hidden="1">0</definedName>
    <definedName name="solver_rlx" localSheetId="0" hidden="1">2</definedName>
    <definedName name="solver_rlx" localSheetId="3" hidden="1">2</definedName>
    <definedName name="solver_rsd" localSheetId="0" hidden="1">0</definedName>
    <definedName name="solver_rsd" localSheetId="3" hidden="1">0</definedName>
    <definedName name="solver_scl" localSheetId="0" hidden="1">1</definedName>
    <definedName name="solver_scl" localSheetId="3" hidden="1">1</definedName>
    <definedName name="solver_sho" localSheetId="0" hidden="1">2</definedName>
    <definedName name="solver_sho" localSheetId="3" hidden="1">2</definedName>
    <definedName name="solver_ssz" localSheetId="0" hidden="1">100</definedName>
    <definedName name="solver_ssz" localSheetId="3" hidden="1">100</definedName>
    <definedName name="solver_tim" localSheetId="0" hidden="1">2147483647</definedName>
    <definedName name="solver_tim" localSheetId="3" hidden="1">2147483647</definedName>
    <definedName name="solver_tol" localSheetId="0" hidden="1">0.01</definedName>
    <definedName name="solver_tol" localSheetId="3" hidden="1">0.01</definedName>
    <definedName name="solver_typ" localSheetId="0" hidden="1">3</definedName>
    <definedName name="solver_typ" localSheetId="3" hidden="1">3</definedName>
    <definedName name="solver_val" localSheetId="0" hidden="1">0</definedName>
    <definedName name="solver_val" localSheetId="3" hidden="1">0</definedName>
    <definedName name="solver_ver" localSheetId="0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2" l="1"/>
  <c r="N6" i="2"/>
  <c r="N5" i="2"/>
  <c r="O15" i="2" l="1"/>
  <c r="O16" i="2"/>
  <c r="K6" i="2" l="1"/>
  <c r="K5" i="2"/>
  <c r="S11" i="2" l="1"/>
  <c r="S10" i="2"/>
  <c r="P15" i="2"/>
  <c r="P16" i="2"/>
  <c r="N3" i="2"/>
  <c r="N4" i="2"/>
  <c r="S14" i="2" l="1"/>
  <c r="S13" i="2"/>
</calcChain>
</file>

<file path=xl/sharedStrings.xml><?xml version="1.0" encoding="utf-8"?>
<sst xmlns="http://schemas.openxmlformats.org/spreadsheetml/2006/main" count="81" uniqueCount="52">
  <si>
    <t>Antoine Constants</t>
  </si>
  <si>
    <t>A</t>
  </si>
  <si>
    <t>B</t>
  </si>
  <si>
    <t>C</t>
  </si>
  <si>
    <t>T</t>
  </si>
  <si>
    <t>BP</t>
  </si>
  <si>
    <t>x</t>
  </si>
  <si>
    <t>m = (-L/V) =</t>
  </si>
  <si>
    <t>Equil. B:</t>
  </si>
  <si>
    <t>Equil. T:</t>
  </si>
  <si>
    <t>PS:</t>
  </si>
  <si>
    <t>Single Equilibrium Stage</t>
  </si>
  <si>
    <t>b = (F/V) z =</t>
  </si>
  <si>
    <t>x = y Line</t>
  </si>
  <si>
    <t>Specified or found by iteration</t>
  </si>
  <si>
    <t>Calculations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</si>
  <si>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</si>
  <si>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</si>
  <si>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B MB:</t>
  </si>
  <si>
    <t>y</t>
  </si>
  <si>
    <t xml:space="preserve">x </t>
  </si>
  <si>
    <t>Total MB:</t>
  </si>
  <si>
    <t>Objective Equations</t>
  </si>
  <si>
    <t>P [=] mm Hg</t>
  </si>
  <si>
    <t>F, V, L [=] mol</t>
  </si>
  <si>
    <t>z, y, x [=] mol B/mol</t>
  </si>
  <si>
    <t xml:space="preserve">F = </t>
  </si>
  <si>
    <t>z =</t>
  </si>
  <si>
    <r>
      <t>T</t>
    </r>
    <r>
      <rPr>
        <sz val="16"/>
        <color theme="1"/>
        <rFont val="Calibri"/>
        <family val="2"/>
        <scheme val="minor"/>
      </rPr>
      <t xml:space="preserve"> =</t>
    </r>
  </si>
  <si>
    <t>P =</t>
  </si>
  <si>
    <t>V =</t>
  </si>
  <si>
    <t>y =</t>
  </si>
  <si>
    <t>L =</t>
  </si>
  <si>
    <t>x =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</si>
  <si>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</si>
  <si>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>n-Butane</t>
  </si>
  <si>
    <t>n-Hexane</t>
  </si>
  <si>
    <t>PS % Condensed:</t>
  </si>
  <si>
    <t>xy Op Line</t>
  </si>
  <si>
    <t>Txy Op Line</t>
  </si>
  <si>
    <t>F, V, L [=] mol/s</t>
  </si>
  <si>
    <t>x,y</t>
  </si>
  <si>
    <t>Polynomial Functions of Equilibrium Data</t>
  </si>
  <si>
    <t>DP</t>
  </si>
  <si>
    <t>T = f(y)</t>
  </si>
  <si>
    <t>T = f(x)</t>
  </si>
  <si>
    <t>Acetone-Isopropanol</t>
  </si>
  <si>
    <t>DP:</t>
  </si>
  <si>
    <t>BP:</t>
  </si>
  <si>
    <t>From ChemCAD</t>
  </si>
  <si>
    <t>K-value model: NRTL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</si>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</sst>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9" x14ac:knownFonts="1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</fills>
  <borders count="40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rgb="FF00B05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3" tint="-0.499984740745262"/>
      </left>
      <right/>
      <top style="thick">
        <color theme="3" tint="-0.499984740745262"/>
      </top>
      <bottom style="thick">
        <color theme="3" tint="-0.499984740745262"/>
      </bottom>
      <diagonal/>
    </border>
    <border>
      <left/>
      <right/>
      <top style="thick">
        <color theme="3" tint="-0.499984740745262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</borders>
  <cellStyleXfs count="2">
    <xf numFmtId="0" fontId="0" fillId="0" borderId="0"/>
    <xf numFmtId="0" fontId="4" fillId="5" borderId="28" applyNumberFormat="0" applyAlignment="0" applyProtection="0"/>
  </cellStyleXfs>
  <cellXfs count="112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11" fontId="2" fillId="0" borderId="0" xfId="0" applyNumberFormat="1" applyFont="1" applyFill="1" applyBorder="1"/>
    <xf numFmtId="164" fontId="2" fillId="0" borderId="0" xfId="0" applyNumberFormat="1" applyFont="1" applyFill="1" applyAlignment="1">
      <alignment horizontal="left"/>
    </xf>
    <xf numFmtId="0" fontId="2" fillId="0" borderId="2" xfId="0" applyFont="1" applyBorder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 applyFill="1" applyAlignment="1"/>
    <xf numFmtId="0" fontId="1" fillId="0" borderId="0" xfId="0" applyFont="1" applyFill="1"/>
    <xf numFmtId="0" fontId="2" fillId="0" borderId="0" xfId="0" applyFont="1" applyFill="1"/>
    <xf numFmtId="1" fontId="2" fillId="0" borderId="0" xfId="0" applyNumberFormat="1" applyFont="1" applyFill="1" applyAlignment="1">
      <alignment horizontal="left"/>
    </xf>
    <xf numFmtId="0" fontId="2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0" xfId="0" applyFont="1" applyBorder="1"/>
    <xf numFmtId="0" fontId="0" fillId="0" borderId="1" xfId="0" applyBorder="1"/>
    <xf numFmtId="0" fontId="0" fillId="0" borderId="11" xfId="0" applyBorder="1"/>
    <xf numFmtId="0" fontId="2" fillId="0" borderId="1" xfId="0" applyFont="1" applyBorder="1"/>
    <xf numFmtId="0" fontId="2" fillId="0" borderId="11" xfId="0" applyFont="1" applyBorder="1"/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right"/>
    </xf>
    <xf numFmtId="165" fontId="2" fillId="2" borderId="24" xfId="0" applyNumberFormat="1" applyFont="1" applyFill="1" applyBorder="1" applyAlignment="1">
      <alignment horizontal="left"/>
    </xf>
    <xf numFmtId="0" fontId="2" fillId="2" borderId="25" xfId="0" applyFont="1" applyFill="1" applyBorder="1" applyAlignment="1">
      <alignment horizontal="center"/>
    </xf>
    <xf numFmtId="0" fontId="0" fillId="0" borderId="0" xfId="0" applyFill="1" applyBorder="1"/>
    <xf numFmtId="0" fontId="2" fillId="3" borderId="4" xfId="0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165" fontId="2" fillId="3" borderId="13" xfId="0" applyNumberFormat="1" applyFont="1" applyFill="1" applyBorder="1" applyAlignment="1">
      <alignment horizontal="left"/>
    </xf>
    <xf numFmtId="0" fontId="1" fillId="3" borderId="4" xfId="0" applyFont="1" applyFill="1" applyBorder="1"/>
    <xf numFmtId="0" fontId="1" fillId="3" borderId="5" xfId="0" applyFont="1" applyFill="1" applyBorder="1"/>
    <xf numFmtId="0" fontId="2" fillId="3" borderId="13" xfId="0" applyFont="1" applyFill="1" applyBorder="1" applyAlignment="1">
      <alignment horizontal="left"/>
    </xf>
    <xf numFmtId="0" fontId="2" fillId="4" borderId="7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4" xfId="0" applyFont="1" applyFill="1" applyBorder="1" applyAlignment="1">
      <alignment horizontal="right"/>
    </xf>
    <xf numFmtId="165" fontId="2" fillId="4" borderId="15" xfId="0" applyNumberFormat="1" applyFont="1" applyFill="1" applyBorder="1" applyAlignment="1">
      <alignment horizontal="left"/>
    </xf>
    <xf numFmtId="0" fontId="2" fillId="4" borderId="18" xfId="0" applyFont="1" applyFill="1" applyBorder="1" applyAlignment="1">
      <alignment horizontal="right"/>
    </xf>
    <xf numFmtId="165" fontId="2" fillId="4" borderId="19" xfId="0" applyNumberFormat="1" applyFont="1" applyFill="1" applyBorder="1" applyAlignment="1">
      <alignment horizontal="left"/>
    </xf>
    <xf numFmtId="0" fontId="2" fillId="4" borderId="16" xfId="0" applyFont="1" applyFill="1" applyBorder="1" applyAlignment="1">
      <alignment horizontal="right"/>
    </xf>
    <xf numFmtId="167" fontId="2" fillId="4" borderId="17" xfId="0" applyNumberFormat="1" applyFont="1" applyFill="1" applyBorder="1" applyAlignment="1">
      <alignment horizontal="left"/>
    </xf>
    <xf numFmtId="167" fontId="2" fillId="4" borderId="19" xfId="0" applyNumberFormat="1" applyFont="1" applyFill="1" applyBorder="1" applyAlignment="1">
      <alignment horizontal="left"/>
    </xf>
    <xf numFmtId="1" fontId="2" fillId="2" borderId="23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0" fontId="1" fillId="2" borderId="20" xfId="1" applyFont="1" applyFill="1" applyBorder="1"/>
    <xf numFmtId="0" fontId="1" fillId="2" borderId="21" xfId="1" applyFont="1" applyFill="1" applyBorder="1"/>
    <xf numFmtId="0" fontId="1" fillId="2" borderId="25" xfId="1" applyFont="1" applyFill="1" applyBorder="1"/>
    <xf numFmtId="0" fontId="1" fillId="2" borderId="26" xfId="1" applyFont="1" applyFill="1" applyBorder="1"/>
    <xf numFmtId="0" fontId="6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0" fontId="0" fillId="2" borderId="21" xfId="0" applyFill="1" applyBorder="1"/>
    <xf numFmtId="0" fontId="0" fillId="2" borderId="22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2" fillId="2" borderId="29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164" fontId="2" fillId="2" borderId="33" xfId="0" applyNumberFormat="1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/>
    <xf numFmtId="0" fontId="2" fillId="2" borderId="35" xfId="0" applyFont="1" applyFill="1" applyBorder="1" applyAlignment="1">
      <alignment horizontal="right"/>
    </xf>
    <xf numFmtId="1" fontId="2" fillId="2" borderId="35" xfId="0" applyNumberFormat="1" applyFont="1" applyFill="1" applyBorder="1" applyAlignment="1">
      <alignment horizontal="left"/>
    </xf>
    <xf numFmtId="1" fontId="2" fillId="2" borderId="36" xfId="0" applyNumberFormat="1" applyFont="1" applyFill="1" applyBorder="1" applyAlignment="1">
      <alignment horizontal="left"/>
    </xf>
    <xf numFmtId="0" fontId="0" fillId="3" borderId="37" xfId="0" applyFill="1" applyBorder="1"/>
    <xf numFmtId="0" fontId="0" fillId="3" borderId="38" xfId="0" applyFill="1" applyBorder="1"/>
    <xf numFmtId="0" fontId="2" fillId="3" borderId="38" xfId="0" applyFont="1" applyFill="1" applyBorder="1" applyAlignment="1">
      <alignment horizontal="right"/>
    </xf>
    <xf numFmtId="0" fontId="2" fillId="3" borderId="3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165" fontId="2" fillId="2" borderId="25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4" xfId="0" applyFont="1" applyFill="1" applyBorder="1"/>
    <xf numFmtId="165" fontId="7" fillId="2" borderId="0" xfId="0" applyNumberFormat="1" applyFont="1" applyFill="1" applyAlignment="1">
      <alignment horizontal="center"/>
    </xf>
    <xf numFmtId="0" fontId="7" fillId="2" borderId="25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/>
    </xf>
    <xf numFmtId="0" fontId="7" fillId="2" borderId="27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4.2494953992258992E-2"/>
          <c:w val="0.85083014623172104"/>
          <c:h val="0.80920332722798294"/>
        </c:manualLayout>
      </c:layout>
      <c:scatterChart>
        <c:scatterStyle val="smoothMarker"/>
        <c:varyColors val="0"/>
        <c:ser>
          <c:idx val="3"/>
          <c:order val="0"/>
          <c:tx>
            <c:v>Products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'1-Stage'!$K$9</c:f>
              <c:numCache>
                <c:formatCode>0.000</c:formatCode>
                <c:ptCount val="1"/>
                <c:pt idx="0">
                  <c:v>0.2838207813230797</c:v>
                </c:pt>
              </c:numCache>
            </c:numRef>
          </c:xVal>
          <c:yVal>
            <c:numRef>
              <c:f>'1-Stage'!$K$3</c:f>
              <c:numCache>
                <c:formatCode>0.000</c:formatCode>
                <c:ptCount val="1"/>
                <c:pt idx="0">
                  <c:v>0.60808960933845546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93-45DE-97E5-5183CCD7CBA6}"/>
            </c:ext>
          </c:extLst>
        </c:ser>
        <c:ser>
          <c:idx val="0"/>
          <c:order val="1"/>
          <c:tx>
            <c:v>Op Line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'1-Stage'!$R$13:$R$14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'1-Stage'!$S$13:$S$14</c:f>
              <c:numCache>
                <c:formatCode>0.000</c:formatCode>
                <c:ptCount val="2"/>
                <c:pt idx="0">
                  <c:v>0.75</c:v>
                </c:pt>
                <c:pt idx="1">
                  <c:v>0.25000000000000011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93-45DE-97E5-5183CCD7CBA6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VLE!$E$1:$E$2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VLE!$F$1:$F$2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92-4705-8E0D-E4AE84CD80DD}"/>
            </c:ext>
          </c:extLst>
        </c:ser>
        <c:ser>
          <c:idx val="1"/>
          <c:order val="3"/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VLE!$B$6:$B$106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VLE!$C$6:$C$106</c:f>
              <c:numCache>
                <c:formatCode>0.0000</c:formatCode>
                <c:ptCount val="101"/>
                <c:pt idx="0">
                  <c:v>0</c:v>
                </c:pt>
                <c:pt idx="1">
                  <c:v>4.5650000000000003E-2</c:v>
                </c:pt>
                <c:pt idx="2">
                  <c:v>8.7959999999999997E-2</c:v>
                </c:pt>
                <c:pt idx="3">
                  <c:v>0.12725</c:v>
                </c:pt>
                <c:pt idx="4">
                  <c:v>0.16378000000000001</c:v>
                </c:pt>
                <c:pt idx="5">
                  <c:v>0.1978</c:v>
                </c:pt>
                <c:pt idx="6">
                  <c:v>0.22953000000000001</c:v>
                </c:pt>
                <c:pt idx="7">
                  <c:v>0.25917000000000001</c:v>
                </c:pt>
                <c:pt idx="8">
                  <c:v>0.28688000000000002</c:v>
                </c:pt>
                <c:pt idx="9">
                  <c:v>0.31284000000000001</c:v>
                </c:pt>
                <c:pt idx="10">
                  <c:v>0.33718999999999999</c:v>
                </c:pt>
                <c:pt idx="11">
                  <c:v>0.36004999999999998</c:v>
                </c:pt>
                <c:pt idx="12">
                  <c:v>0.38156000000000001</c:v>
                </c:pt>
                <c:pt idx="13">
                  <c:v>0.40181</c:v>
                </c:pt>
                <c:pt idx="14">
                  <c:v>0.42091000000000001</c:v>
                </c:pt>
                <c:pt idx="15">
                  <c:v>0.43894</c:v>
                </c:pt>
                <c:pt idx="16">
                  <c:v>0.45599000000000001</c:v>
                </c:pt>
                <c:pt idx="17">
                  <c:v>0.47211999999999998</c:v>
                </c:pt>
                <c:pt idx="18">
                  <c:v>0.48741000000000001</c:v>
                </c:pt>
                <c:pt idx="19">
                  <c:v>0.50192000000000003</c:v>
                </c:pt>
                <c:pt idx="20">
                  <c:v>0.51570000000000005</c:v>
                </c:pt>
                <c:pt idx="21">
                  <c:v>0.52881</c:v>
                </c:pt>
                <c:pt idx="22">
                  <c:v>0.54127999999999998</c:v>
                </c:pt>
                <c:pt idx="23">
                  <c:v>0.55318000000000001</c:v>
                </c:pt>
                <c:pt idx="24">
                  <c:v>0.56452999999999998</c:v>
                </c:pt>
                <c:pt idx="25">
                  <c:v>0.57538</c:v>
                </c:pt>
                <c:pt idx="26">
                  <c:v>0.58575999999999995</c:v>
                </c:pt>
                <c:pt idx="27">
                  <c:v>0.59569000000000005</c:v>
                </c:pt>
                <c:pt idx="28">
                  <c:v>0.60521000000000003</c:v>
                </c:pt>
                <c:pt idx="29">
                  <c:v>0.61434</c:v>
                </c:pt>
                <c:pt idx="30">
                  <c:v>0.62312000000000001</c:v>
                </c:pt>
                <c:pt idx="31">
                  <c:v>0.63156000000000001</c:v>
                </c:pt>
                <c:pt idx="32">
                  <c:v>0.63968000000000003</c:v>
                </c:pt>
                <c:pt idx="33">
                  <c:v>0.64751000000000003</c:v>
                </c:pt>
                <c:pt idx="34">
                  <c:v>0.65505999999999998</c:v>
                </c:pt>
                <c:pt idx="35">
                  <c:v>0.66234999999999999</c:v>
                </c:pt>
                <c:pt idx="36">
                  <c:v>0.6694</c:v>
                </c:pt>
                <c:pt idx="37">
                  <c:v>0.67622000000000004</c:v>
                </c:pt>
                <c:pt idx="38">
                  <c:v>0.68281999999999998</c:v>
                </c:pt>
                <c:pt idx="39">
                  <c:v>0.68923000000000001</c:v>
                </c:pt>
                <c:pt idx="40">
                  <c:v>0.69543999999999995</c:v>
                </c:pt>
                <c:pt idx="41">
                  <c:v>0.70148999999999995</c:v>
                </c:pt>
                <c:pt idx="42">
                  <c:v>0.70735999999999999</c:v>
                </c:pt>
                <c:pt idx="43">
                  <c:v>0.71308000000000005</c:v>
                </c:pt>
                <c:pt idx="44">
                  <c:v>0.71865999999999997</c:v>
                </c:pt>
                <c:pt idx="45">
                  <c:v>0.72411000000000003</c:v>
                </c:pt>
                <c:pt idx="46">
                  <c:v>0.72941999999999996</c:v>
                </c:pt>
                <c:pt idx="47">
                  <c:v>0.73462000000000005</c:v>
                </c:pt>
                <c:pt idx="48">
                  <c:v>0.73970999999999998</c:v>
                </c:pt>
                <c:pt idx="49">
                  <c:v>0.74470000000000003</c:v>
                </c:pt>
                <c:pt idx="50">
                  <c:v>0.74958999999999998</c:v>
                </c:pt>
                <c:pt idx="51">
                  <c:v>0.75439999999999996</c:v>
                </c:pt>
                <c:pt idx="52">
                  <c:v>0.75912999999999997</c:v>
                </c:pt>
                <c:pt idx="53">
                  <c:v>0.76378000000000001</c:v>
                </c:pt>
                <c:pt idx="54">
                  <c:v>0.76836000000000004</c:v>
                </c:pt>
                <c:pt idx="55">
                  <c:v>0.77288000000000001</c:v>
                </c:pt>
                <c:pt idx="56">
                  <c:v>0.77734999999999999</c:v>
                </c:pt>
                <c:pt idx="57">
                  <c:v>0.78176999999999996</c:v>
                </c:pt>
                <c:pt idx="58">
                  <c:v>0.78613999999999995</c:v>
                </c:pt>
                <c:pt idx="59">
                  <c:v>0.79047000000000001</c:v>
                </c:pt>
                <c:pt idx="60">
                  <c:v>0.79476999999999998</c:v>
                </c:pt>
                <c:pt idx="61">
                  <c:v>0.79903000000000002</c:v>
                </c:pt>
                <c:pt idx="62">
                  <c:v>0.80327999999999999</c:v>
                </c:pt>
                <c:pt idx="63">
                  <c:v>0.8075</c:v>
                </c:pt>
                <c:pt idx="64">
                  <c:v>0.81171000000000004</c:v>
                </c:pt>
                <c:pt idx="65">
                  <c:v>0.81591000000000002</c:v>
                </c:pt>
                <c:pt idx="66">
                  <c:v>0.82011000000000001</c:v>
                </c:pt>
                <c:pt idx="67">
                  <c:v>0.82430000000000003</c:v>
                </c:pt>
                <c:pt idx="68">
                  <c:v>0.82850000000000001</c:v>
                </c:pt>
                <c:pt idx="69">
                  <c:v>0.83270999999999995</c:v>
                </c:pt>
                <c:pt idx="70">
                  <c:v>0.83694000000000002</c:v>
                </c:pt>
                <c:pt idx="71">
                  <c:v>0.84118000000000004</c:v>
                </c:pt>
                <c:pt idx="72">
                  <c:v>0.84545000000000003</c:v>
                </c:pt>
                <c:pt idx="73">
                  <c:v>0.84975000000000001</c:v>
                </c:pt>
                <c:pt idx="74">
                  <c:v>0.85407999999999995</c:v>
                </c:pt>
                <c:pt idx="75">
                  <c:v>0.85845000000000005</c:v>
                </c:pt>
                <c:pt idx="76">
                  <c:v>0.86287000000000003</c:v>
                </c:pt>
                <c:pt idx="77">
                  <c:v>0.86733000000000005</c:v>
                </c:pt>
                <c:pt idx="78">
                  <c:v>0.87185000000000001</c:v>
                </c:pt>
                <c:pt idx="79">
                  <c:v>0.87643000000000004</c:v>
                </c:pt>
                <c:pt idx="80">
                  <c:v>0.88107999999999997</c:v>
                </c:pt>
                <c:pt idx="81">
                  <c:v>0.88580999999999999</c:v>
                </c:pt>
                <c:pt idx="82">
                  <c:v>0.89061000000000001</c:v>
                </c:pt>
                <c:pt idx="83">
                  <c:v>0.89549000000000001</c:v>
                </c:pt>
                <c:pt idx="84">
                  <c:v>0.90047999999999995</c:v>
                </c:pt>
                <c:pt idx="85">
                  <c:v>0.90556000000000003</c:v>
                </c:pt>
                <c:pt idx="86">
                  <c:v>0.91073999999999999</c:v>
                </c:pt>
                <c:pt idx="87">
                  <c:v>0.91605000000000003</c:v>
                </c:pt>
                <c:pt idx="88">
                  <c:v>0.92147000000000001</c:v>
                </c:pt>
                <c:pt idx="89">
                  <c:v>0.92703000000000002</c:v>
                </c:pt>
                <c:pt idx="90">
                  <c:v>0.93272999999999995</c:v>
                </c:pt>
                <c:pt idx="91">
                  <c:v>0.93857999999999997</c:v>
                </c:pt>
                <c:pt idx="92">
                  <c:v>0.9446</c:v>
                </c:pt>
                <c:pt idx="93">
                  <c:v>0.95077999999999996</c:v>
                </c:pt>
                <c:pt idx="94">
                  <c:v>0.95714999999999995</c:v>
                </c:pt>
                <c:pt idx="95">
                  <c:v>0.96372000000000002</c:v>
                </c:pt>
                <c:pt idx="96">
                  <c:v>0.97048999999999996</c:v>
                </c:pt>
                <c:pt idx="97">
                  <c:v>0.97748999999999997</c:v>
                </c:pt>
                <c:pt idx="98">
                  <c:v>0.98472999999999999</c:v>
                </c:pt>
                <c:pt idx="99">
                  <c:v>0.99222999999999995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92-4705-8E0D-E4AE84CD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841728"/>
        <c:axId val="279842288"/>
      </c:scatterChart>
      <c:valAx>
        <c:axId val="279841728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minorGridlines>
          <c:spPr>
            <a:ln w="1270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9842288"/>
        <c:crosses val="autoZero"/>
        <c:crossBetween val="midCat"/>
        <c:majorUnit val="0.1"/>
        <c:minorUnit val="5.000000000000001E-2"/>
      </c:valAx>
      <c:valAx>
        <c:axId val="279842288"/>
        <c:scaling>
          <c:orientation val="minMax"/>
          <c:max val="1"/>
          <c:min val="0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minorGridlines>
          <c:spPr>
            <a:ln w="1270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79841728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8101297572300479"/>
          <c:y val="0.39068743855860821"/>
          <c:w val="0.12813014078425475"/>
          <c:h val="0.1535939064631011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5.4483867985460573E-2"/>
          <c:w val="0.83897418688217562"/>
          <c:h val="0.80250425297190886"/>
        </c:manualLayout>
      </c:layout>
      <c:scatterChart>
        <c:scatterStyle val="smoothMarker"/>
        <c:varyColors val="0"/>
        <c:ser>
          <c:idx val="2"/>
          <c:order val="0"/>
          <c:tx>
            <c:v>Operating Line</c:v>
          </c:tx>
          <c:spPr>
            <a:ln w="28575">
              <a:solidFill>
                <a:srgbClr val="7030A0"/>
              </a:solidFill>
            </a:ln>
          </c:spPr>
          <c:marker>
            <c:symbol val="circ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Pt>
            <c:idx val="1"/>
            <c:bubble3D val="0"/>
            <c:spPr>
              <a:ln w="2540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4870-4D31-99F5-023DB303654C}"/>
              </c:ext>
            </c:extLst>
          </c:dPt>
          <c:xVal>
            <c:numRef>
              <c:f>'1-Stage'!$O$15:$O$16</c:f>
              <c:numCache>
                <c:formatCode>0.000</c:formatCode>
                <c:ptCount val="2"/>
                <c:pt idx="0">
                  <c:v>0.2838207813230797</c:v>
                </c:pt>
                <c:pt idx="1">
                  <c:v>0.60808960933845546</c:v>
                </c:pt>
              </c:numCache>
            </c:numRef>
          </c:xVal>
          <c:yVal>
            <c:numRef>
              <c:f>'1-Stage'!$P$15:$P$16</c:f>
              <c:numCache>
                <c:formatCode>0.0</c:formatCode>
                <c:ptCount val="2"/>
                <c:pt idx="0">
                  <c:v>66.544723306283487</c:v>
                </c:pt>
                <c:pt idx="1">
                  <c:v>66.544723306283487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E-4984-8395-92A083E62E2D}"/>
            </c:ext>
          </c:extLst>
        </c:ser>
        <c:ser>
          <c:idx val="0"/>
          <c:order val="1"/>
          <c:tx>
            <c:v>BP</c:v>
          </c:tx>
          <c:spPr>
            <a:ln w="25400"/>
          </c:spPr>
          <c:marker>
            <c:symbol val="none"/>
          </c:marker>
          <c:xVal>
            <c:numRef>
              <c:f>VLE!$B$6:$B$106</c:f>
              <c:numCache>
                <c:formatCode>0.0000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VLE!$A$6:$A$106</c:f>
              <c:numCache>
                <c:formatCode>0.0</c:formatCode>
                <c:ptCount val="101"/>
                <c:pt idx="0">
                  <c:v>82.471000000000004</c:v>
                </c:pt>
                <c:pt idx="1">
                  <c:v>81.539000000000001</c:v>
                </c:pt>
                <c:pt idx="2">
                  <c:v>80.647000000000006</c:v>
                </c:pt>
                <c:pt idx="3">
                  <c:v>79.793000000000006</c:v>
                </c:pt>
                <c:pt idx="4">
                  <c:v>78.974999999999994</c:v>
                </c:pt>
                <c:pt idx="5">
                  <c:v>78.191000000000003</c:v>
                </c:pt>
                <c:pt idx="6">
                  <c:v>77.44</c:v>
                </c:pt>
                <c:pt idx="7">
                  <c:v>76.72</c:v>
                </c:pt>
                <c:pt idx="8">
                  <c:v>76.028999999999996</c:v>
                </c:pt>
                <c:pt idx="9">
                  <c:v>75.367000000000004</c:v>
                </c:pt>
                <c:pt idx="10">
                  <c:v>74.731999999999999</c:v>
                </c:pt>
                <c:pt idx="11">
                  <c:v>74.122</c:v>
                </c:pt>
                <c:pt idx="12">
                  <c:v>73.536000000000001</c:v>
                </c:pt>
                <c:pt idx="13">
                  <c:v>72.974000000000004</c:v>
                </c:pt>
                <c:pt idx="14">
                  <c:v>72.433999999999997</c:v>
                </c:pt>
                <c:pt idx="15">
                  <c:v>71.914000000000001</c:v>
                </c:pt>
                <c:pt idx="16">
                  <c:v>71.415000000000006</c:v>
                </c:pt>
                <c:pt idx="17">
                  <c:v>70.935000000000002</c:v>
                </c:pt>
                <c:pt idx="18">
                  <c:v>70.472999999999999</c:v>
                </c:pt>
                <c:pt idx="19">
                  <c:v>70.028000000000006</c:v>
                </c:pt>
                <c:pt idx="20">
                  <c:v>69.599999999999994</c:v>
                </c:pt>
                <c:pt idx="21">
                  <c:v>69.186999999999998</c:v>
                </c:pt>
                <c:pt idx="22">
                  <c:v>68.789000000000001</c:v>
                </c:pt>
                <c:pt idx="23">
                  <c:v>68.406000000000006</c:v>
                </c:pt>
                <c:pt idx="24">
                  <c:v>68.036000000000001</c:v>
                </c:pt>
                <c:pt idx="25">
                  <c:v>67.680000000000007</c:v>
                </c:pt>
                <c:pt idx="26">
                  <c:v>67.334999999999994</c:v>
                </c:pt>
                <c:pt idx="27">
                  <c:v>67.003</c:v>
                </c:pt>
                <c:pt idx="28">
                  <c:v>66.682000000000002</c:v>
                </c:pt>
                <c:pt idx="29">
                  <c:v>66.370999999999995</c:v>
                </c:pt>
                <c:pt idx="30">
                  <c:v>66.070999999999998</c:v>
                </c:pt>
                <c:pt idx="31">
                  <c:v>65.781000000000006</c:v>
                </c:pt>
                <c:pt idx="32">
                  <c:v>65.5</c:v>
                </c:pt>
                <c:pt idx="33">
                  <c:v>65.227999999999994</c:v>
                </c:pt>
                <c:pt idx="34">
                  <c:v>64.965000000000003</c:v>
                </c:pt>
                <c:pt idx="35">
                  <c:v>64.709999999999994</c:v>
                </c:pt>
                <c:pt idx="36">
                  <c:v>64.462000000000003</c:v>
                </c:pt>
                <c:pt idx="37">
                  <c:v>64.222999999999999</c:v>
                </c:pt>
                <c:pt idx="38">
                  <c:v>63.99</c:v>
                </c:pt>
                <c:pt idx="39">
                  <c:v>63.764000000000003</c:v>
                </c:pt>
                <c:pt idx="40">
                  <c:v>63.545000000000002</c:v>
                </c:pt>
                <c:pt idx="41">
                  <c:v>63.331000000000003</c:v>
                </c:pt>
                <c:pt idx="42">
                  <c:v>63.124000000000002</c:v>
                </c:pt>
                <c:pt idx="43">
                  <c:v>62.923000000000002</c:v>
                </c:pt>
                <c:pt idx="44">
                  <c:v>62.726999999999997</c:v>
                </c:pt>
                <c:pt idx="45">
                  <c:v>62.536000000000001</c:v>
                </c:pt>
                <c:pt idx="46">
                  <c:v>62.35</c:v>
                </c:pt>
                <c:pt idx="47">
                  <c:v>62.167999999999999</c:v>
                </c:pt>
                <c:pt idx="48">
                  <c:v>61.991999999999997</c:v>
                </c:pt>
                <c:pt idx="49">
                  <c:v>61.819000000000003</c:v>
                </c:pt>
                <c:pt idx="50">
                  <c:v>61.651000000000003</c:v>
                </c:pt>
                <c:pt idx="51">
                  <c:v>61.487000000000002</c:v>
                </c:pt>
                <c:pt idx="52">
                  <c:v>61.326000000000001</c:v>
                </c:pt>
                <c:pt idx="53">
                  <c:v>61.168999999999997</c:v>
                </c:pt>
                <c:pt idx="54">
                  <c:v>61.015000000000001</c:v>
                </c:pt>
                <c:pt idx="55">
                  <c:v>60.865000000000002</c:v>
                </c:pt>
                <c:pt idx="56">
                  <c:v>60.718000000000004</c:v>
                </c:pt>
                <c:pt idx="57">
                  <c:v>60.573</c:v>
                </c:pt>
                <c:pt idx="58">
                  <c:v>60.432000000000002</c:v>
                </c:pt>
                <c:pt idx="59">
                  <c:v>60.292999999999999</c:v>
                </c:pt>
                <c:pt idx="60">
                  <c:v>60.156999999999996</c:v>
                </c:pt>
                <c:pt idx="61">
                  <c:v>60.023000000000003</c:v>
                </c:pt>
                <c:pt idx="62">
                  <c:v>59.892000000000003</c:v>
                </c:pt>
                <c:pt idx="63">
                  <c:v>59.762999999999998</c:v>
                </c:pt>
                <c:pt idx="64">
                  <c:v>59.636000000000003</c:v>
                </c:pt>
                <c:pt idx="65">
                  <c:v>59.511000000000003</c:v>
                </c:pt>
                <c:pt idx="66">
                  <c:v>59.389000000000003</c:v>
                </c:pt>
                <c:pt idx="67">
                  <c:v>59.268000000000001</c:v>
                </c:pt>
                <c:pt idx="68">
                  <c:v>59.149000000000001</c:v>
                </c:pt>
                <c:pt idx="69">
                  <c:v>59.030999999999999</c:v>
                </c:pt>
                <c:pt idx="70">
                  <c:v>58.915999999999997</c:v>
                </c:pt>
                <c:pt idx="71">
                  <c:v>58.802</c:v>
                </c:pt>
                <c:pt idx="72">
                  <c:v>58.689</c:v>
                </c:pt>
                <c:pt idx="73">
                  <c:v>58.578000000000003</c:v>
                </c:pt>
                <c:pt idx="74">
                  <c:v>58.469000000000001</c:v>
                </c:pt>
                <c:pt idx="75">
                  <c:v>58.360999999999997</c:v>
                </c:pt>
                <c:pt idx="76">
                  <c:v>58.253999999999998</c:v>
                </c:pt>
                <c:pt idx="77">
                  <c:v>58.149000000000001</c:v>
                </c:pt>
                <c:pt idx="78">
                  <c:v>58.045000000000002</c:v>
                </c:pt>
                <c:pt idx="79">
                  <c:v>57.942999999999998</c:v>
                </c:pt>
                <c:pt idx="80">
                  <c:v>57.841999999999999</c:v>
                </c:pt>
                <c:pt idx="81">
                  <c:v>57.741999999999997</c:v>
                </c:pt>
                <c:pt idx="82">
                  <c:v>57.643000000000001</c:v>
                </c:pt>
                <c:pt idx="83">
                  <c:v>57.545999999999999</c:v>
                </c:pt>
                <c:pt idx="84">
                  <c:v>57.451000000000001</c:v>
                </c:pt>
                <c:pt idx="85">
                  <c:v>57.356000000000002</c:v>
                </c:pt>
                <c:pt idx="86">
                  <c:v>57.262999999999998</c:v>
                </c:pt>
                <c:pt idx="87">
                  <c:v>57.171999999999997</c:v>
                </c:pt>
                <c:pt idx="88">
                  <c:v>57.082000000000001</c:v>
                </c:pt>
                <c:pt idx="89">
                  <c:v>56.994</c:v>
                </c:pt>
                <c:pt idx="90">
                  <c:v>56.906999999999996</c:v>
                </c:pt>
                <c:pt idx="91">
                  <c:v>56.823</c:v>
                </c:pt>
                <c:pt idx="92">
                  <c:v>56.74</c:v>
                </c:pt>
                <c:pt idx="93">
                  <c:v>56.658999999999999</c:v>
                </c:pt>
                <c:pt idx="94">
                  <c:v>56.58</c:v>
                </c:pt>
                <c:pt idx="95">
                  <c:v>56.503</c:v>
                </c:pt>
                <c:pt idx="96">
                  <c:v>56.429000000000002</c:v>
                </c:pt>
                <c:pt idx="97">
                  <c:v>56.357999999999997</c:v>
                </c:pt>
                <c:pt idx="98">
                  <c:v>56.289000000000001</c:v>
                </c:pt>
                <c:pt idx="99">
                  <c:v>56.222999999999999</c:v>
                </c:pt>
                <c:pt idx="100">
                  <c:v>56.16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655-4184-93C7-F946862CDA23}"/>
            </c:ext>
          </c:extLst>
        </c:ser>
        <c:ser>
          <c:idx val="1"/>
          <c:order val="2"/>
          <c:tx>
            <c:v>DP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VLE!$C$6:$C$106</c:f>
              <c:numCache>
                <c:formatCode>0.0000</c:formatCode>
                <c:ptCount val="101"/>
                <c:pt idx="0">
                  <c:v>0</c:v>
                </c:pt>
                <c:pt idx="1">
                  <c:v>4.5650000000000003E-2</c:v>
                </c:pt>
                <c:pt idx="2">
                  <c:v>8.7959999999999997E-2</c:v>
                </c:pt>
                <c:pt idx="3">
                  <c:v>0.12725</c:v>
                </c:pt>
                <c:pt idx="4">
                  <c:v>0.16378000000000001</c:v>
                </c:pt>
                <c:pt idx="5">
                  <c:v>0.1978</c:v>
                </c:pt>
                <c:pt idx="6">
                  <c:v>0.22953000000000001</c:v>
                </c:pt>
                <c:pt idx="7">
                  <c:v>0.25917000000000001</c:v>
                </c:pt>
                <c:pt idx="8">
                  <c:v>0.28688000000000002</c:v>
                </c:pt>
                <c:pt idx="9">
                  <c:v>0.31284000000000001</c:v>
                </c:pt>
                <c:pt idx="10">
                  <c:v>0.33718999999999999</c:v>
                </c:pt>
                <c:pt idx="11">
                  <c:v>0.36004999999999998</c:v>
                </c:pt>
                <c:pt idx="12">
                  <c:v>0.38156000000000001</c:v>
                </c:pt>
                <c:pt idx="13">
                  <c:v>0.40181</c:v>
                </c:pt>
                <c:pt idx="14">
                  <c:v>0.42091000000000001</c:v>
                </c:pt>
                <c:pt idx="15">
                  <c:v>0.43894</c:v>
                </c:pt>
                <c:pt idx="16">
                  <c:v>0.45599000000000001</c:v>
                </c:pt>
                <c:pt idx="17">
                  <c:v>0.47211999999999998</c:v>
                </c:pt>
                <c:pt idx="18">
                  <c:v>0.48741000000000001</c:v>
                </c:pt>
                <c:pt idx="19">
                  <c:v>0.50192000000000003</c:v>
                </c:pt>
                <c:pt idx="20">
                  <c:v>0.51570000000000005</c:v>
                </c:pt>
                <c:pt idx="21">
                  <c:v>0.52881</c:v>
                </c:pt>
                <c:pt idx="22">
                  <c:v>0.54127999999999998</c:v>
                </c:pt>
                <c:pt idx="23">
                  <c:v>0.55318000000000001</c:v>
                </c:pt>
                <c:pt idx="24">
                  <c:v>0.56452999999999998</c:v>
                </c:pt>
                <c:pt idx="25">
                  <c:v>0.57538</c:v>
                </c:pt>
                <c:pt idx="26">
                  <c:v>0.58575999999999995</c:v>
                </c:pt>
                <c:pt idx="27">
                  <c:v>0.59569000000000005</c:v>
                </c:pt>
                <c:pt idx="28">
                  <c:v>0.60521000000000003</c:v>
                </c:pt>
                <c:pt idx="29">
                  <c:v>0.61434</c:v>
                </c:pt>
                <c:pt idx="30">
                  <c:v>0.62312000000000001</c:v>
                </c:pt>
                <c:pt idx="31">
                  <c:v>0.63156000000000001</c:v>
                </c:pt>
                <c:pt idx="32">
                  <c:v>0.63968000000000003</c:v>
                </c:pt>
                <c:pt idx="33">
                  <c:v>0.64751000000000003</c:v>
                </c:pt>
                <c:pt idx="34">
                  <c:v>0.65505999999999998</c:v>
                </c:pt>
                <c:pt idx="35">
                  <c:v>0.66234999999999999</c:v>
                </c:pt>
                <c:pt idx="36">
                  <c:v>0.6694</c:v>
                </c:pt>
                <c:pt idx="37">
                  <c:v>0.67622000000000004</c:v>
                </c:pt>
                <c:pt idx="38">
                  <c:v>0.68281999999999998</c:v>
                </c:pt>
                <c:pt idx="39">
                  <c:v>0.68923000000000001</c:v>
                </c:pt>
                <c:pt idx="40">
                  <c:v>0.69543999999999995</c:v>
                </c:pt>
                <c:pt idx="41">
                  <c:v>0.70148999999999995</c:v>
                </c:pt>
                <c:pt idx="42">
                  <c:v>0.70735999999999999</c:v>
                </c:pt>
                <c:pt idx="43">
                  <c:v>0.71308000000000005</c:v>
                </c:pt>
                <c:pt idx="44">
                  <c:v>0.71865999999999997</c:v>
                </c:pt>
                <c:pt idx="45">
                  <c:v>0.72411000000000003</c:v>
                </c:pt>
                <c:pt idx="46">
                  <c:v>0.72941999999999996</c:v>
                </c:pt>
                <c:pt idx="47">
                  <c:v>0.73462000000000005</c:v>
                </c:pt>
                <c:pt idx="48">
                  <c:v>0.73970999999999998</c:v>
                </c:pt>
                <c:pt idx="49">
                  <c:v>0.74470000000000003</c:v>
                </c:pt>
                <c:pt idx="50">
                  <c:v>0.74958999999999998</c:v>
                </c:pt>
                <c:pt idx="51">
                  <c:v>0.75439999999999996</c:v>
                </c:pt>
                <c:pt idx="52">
                  <c:v>0.75912999999999997</c:v>
                </c:pt>
                <c:pt idx="53">
                  <c:v>0.76378000000000001</c:v>
                </c:pt>
                <c:pt idx="54">
                  <c:v>0.76836000000000004</c:v>
                </c:pt>
                <c:pt idx="55">
                  <c:v>0.77288000000000001</c:v>
                </c:pt>
                <c:pt idx="56">
                  <c:v>0.77734999999999999</c:v>
                </c:pt>
                <c:pt idx="57">
                  <c:v>0.78176999999999996</c:v>
                </c:pt>
                <c:pt idx="58">
                  <c:v>0.78613999999999995</c:v>
                </c:pt>
                <c:pt idx="59">
                  <c:v>0.79047000000000001</c:v>
                </c:pt>
                <c:pt idx="60">
                  <c:v>0.79476999999999998</c:v>
                </c:pt>
                <c:pt idx="61">
                  <c:v>0.79903000000000002</c:v>
                </c:pt>
                <c:pt idx="62">
                  <c:v>0.80327999999999999</c:v>
                </c:pt>
                <c:pt idx="63">
                  <c:v>0.8075</c:v>
                </c:pt>
                <c:pt idx="64">
                  <c:v>0.81171000000000004</c:v>
                </c:pt>
                <c:pt idx="65">
                  <c:v>0.81591000000000002</c:v>
                </c:pt>
                <c:pt idx="66">
                  <c:v>0.82011000000000001</c:v>
                </c:pt>
                <c:pt idx="67">
                  <c:v>0.82430000000000003</c:v>
                </c:pt>
                <c:pt idx="68">
                  <c:v>0.82850000000000001</c:v>
                </c:pt>
                <c:pt idx="69">
                  <c:v>0.83270999999999995</c:v>
                </c:pt>
                <c:pt idx="70">
                  <c:v>0.83694000000000002</c:v>
                </c:pt>
                <c:pt idx="71">
                  <c:v>0.84118000000000004</c:v>
                </c:pt>
                <c:pt idx="72">
                  <c:v>0.84545000000000003</c:v>
                </c:pt>
                <c:pt idx="73">
                  <c:v>0.84975000000000001</c:v>
                </c:pt>
                <c:pt idx="74">
                  <c:v>0.85407999999999995</c:v>
                </c:pt>
                <c:pt idx="75">
                  <c:v>0.85845000000000005</c:v>
                </c:pt>
                <c:pt idx="76">
                  <c:v>0.86287000000000003</c:v>
                </c:pt>
                <c:pt idx="77">
                  <c:v>0.86733000000000005</c:v>
                </c:pt>
                <c:pt idx="78">
                  <c:v>0.87185000000000001</c:v>
                </c:pt>
                <c:pt idx="79">
                  <c:v>0.87643000000000004</c:v>
                </c:pt>
                <c:pt idx="80">
                  <c:v>0.88107999999999997</c:v>
                </c:pt>
                <c:pt idx="81">
                  <c:v>0.88580999999999999</c:v>
                </c:pt>
                <c:pt idx="82">
                  <c:v>0.89061000000000001</c:v>
                </c:pt>
                <c:pt idx="83">
                  <c:v>0.89549000000000001</c:v>
                </c:pt>
                <c:pt idx="84">
                  <c:v>0.90047999999999995</c:v>
                </c:pt>
                <c:pt idx="85">
                  <c:v>0.90556000000000003</c:v>
                </c:pt>
                <c:pt idx="86">
                  <c:v>0.91073999999999999</c:v>
                </c:pt>
                <c:pt idx="87">
                  <c:v>0.91605000000000003</c:v>
                </c:pt>
                <c:pt idx="88">
                  <c:v>0.92147000000000001</c:v>
                </c:pt>
                <c:pt idx="89">
                  <c:v>0.92703000000000002</c:v>
                </c:pt>
                <c:pt idx="90">
                  <c:v>0.93272999999999995</c:v>
                </c:pt>
                <c:pt idx="91">
                  <c:v>0.93857999999999997</c:v>
                </c:pt>
                <c:pt idx="92">
                  <c:v>0.9446</c:v>
                </c:pt>
                <c:pt idx="93">
                  <c:v>0.95077999999999996</c:v>
                </c:pt>
                <c:pt idx="94">
                  <c:v>0.95714999999999995</c:v>
                </c:pt>
                <c:pt idx="95">
                  <c:v>0.96372000000000002</c:v>
                </c:pt>
                <c:pt idx="96">
                  <c:v>0.97048999999999996</c:v>
                </c:pt>
                <c:pt idx="97">
                  <c:v>0.97748999999999997</c:v>
                </c:pt>
                <c:pt idx="98">
                  <c:v>0.98472999999999999</c:v>
                </c:pt>
                <c:pt idx="99">
                  <c:v>0.99222999999999995</c:v>
                </c:pt>
                <c:pt idx="100">
                  <c:v>1</c:v>
                </c:pt>
              </c:numCache>
            </c:numRef>
          </c:xVal>
          <c:yVal>
            <c:numRef>
              <c:f>VLE!$A$6:$A$106</c:f>
              <c:numCache>
                <c:formatCode>0.0</c:formatCode>
                <c:ptCount val="101"/>
                <c:pt idx="0">
                  <c:v>82.471000000000004</c:v>
                </c:pt>
                <c:pt idx="1">
                  <c:v>81.539000000000001</c:v>
                </c:pt>
                <c:pt idx="2">
                  <c:v>80.647000000000006</c:v>
                </c:pt>
                <c:pt idx="3">
                  <c:v>79.793000000000006</c:v>
                </c:pt>
                <c:pt idx="4">
                  <c:v>78.974999999999994</c:v>
                </c:pt>
                <c:pt idx="5">
                  <c:v>78.191000000000003</c:v>
                </c:pt>
                <c:pt idx="6">
                  <c:v>77.44</c:v>
                </c:pt>
                <c:pt idx="7">
                  <c:v>76.72</c:v>
                </c:pt>
                <c:pt idx="8">
                  <c:v>76.028999999999996</c:v>
                </c:pt>
                <c:pt idx="9">
                  <c:v>75.367000000000004</c:v>
                </c:pt>
                <c:pt idx="10">
                  <c:v>74.731999999999999</c:v>
                </c:pt>
                <c:pt idx="11">
                  <c:v>74.122</c:v>
                </c:pt>
                <c:pt idx="12">
                  <c:v>73.536000000000001</c:v>
                </c:pt>
                <c:pt idx="13">
                  <c:v>72.974000000000004</c:v>
                </c:pt>
                <c:pt idx="14">
                  <c:v>72.433999999999997</c:v>
                </c:pt>
                <c:pt idx="15">
                  <c:v>71.914000000000001</c:v>
                </c:pt>
                <c:pt idx="16">
                  <c:v>71.415000000000006</c:v>
                </c:pt>
                <c:pt idx="17">
                  <c:v>70.935000000000002</c:v>
                </c:pt>
                <c:pt idx="18">
                  <c:v>70.472999999999999</c:v>
                </c:pt>
                <c:pt idx="19">
                  <c:v>70.028000000000006</c:v>
                </c:pt>
                <c:pt idx="20">
                  <c:v>69.599999999999994</c:v>
                </c:pt>
                <c:pt idx="21">
                  <c:v>69.186999999999998</c:v>
                </c:pt>
                <c:pt idx="22">
                  <c:v>68.789000000000001</c:v>
                </c:pt>
                <c:pt idx="23">
                  <c:v>68.406000000000006</c:v>
                </c:pt>
                <c:pt idx="24">
                  <c:v>68.036000000000001</c:v>
                </c:pt>
                <c:pt idx="25">
                  <c:v>67.680000000000007</c:v>
                </c:pt>
                <c:pt idx="26">
                  <c:v>67.334999999999994</c:v>
                </c:pt>
                <c:pt idx="27">
                  <c:v>67.003</c:v>
                </c:pt>
                <c:pt idx="28">
                  <c:v>66.682000000000002</c:v>
                </c:pt>
                <c:pt idx="29">
                  <c:v>66.370999999999995</c:v>
                </c:pt>
                <c:pt idx="30">
                  <c:v>66.070999999999998</c:v>
                </c:pt>
                <c:pt idx="31">
                  <c:v>65.781000000000006</c:v>
                </c:pt>
                <c:pt idx="32">
                  <c:v>65.5</c:v>
                </c:pt>
                <c:pt idx="33">
                  <c:v>65.227999999999994</c:v>
                </c:pt>
                <c:pt idx="34">
                  <c:v>64.965000000000003</c:v>
                </c:pt>
                <c:pt idx="35">
                  <c:v>64.709999999999994</c:v>
                </c:pt>
                <c:pt idx="36">
                  <c:v>64.462000000000003</c:v>
                </c:pt>
                <c:pt idx="37">
                  <c:v>64.222999999999999</c:v>
                </c:pt>
                <c:pt idx="38">
                  <c:v>63.99</c:v>
                </c:pt>
                <c:pt idx="39">
                  <c:v>63.764000000000003</c:v>
                </c:pt>
                <c:pt idx="40">
                  <c:v>63.545000000000002</c:v>
                </c:pt>
                <c:pt idx="41">
                  <c:v>63.331000000000003</c:v>
                </c:pt>
                <c:pt idx="42">
                  <c:v>63.124000000000002</c:v>
                </c:pt>
                <c:pt idx="43">
                  <c:v>62.923000000000002</c:v>
                </c:pt>
                <c:pt idx="44">
                  <c:v>62.726999999999997</c:v>
                </c:pt>
                <c:pt idx="45">
                  <c:v>62.536000000000001</c:v>
                </c:pt>
                <c:pt idx="46">
                  <c:v>62.35</c:v>
                </c:pt>
                <c:pt idx="47">
                  <c:v>62.167999999999999</c:v>
                </c:pt>
                <c:pt idx="48">
                  <c:v>61.991999999999997</c:v>
                </c:pt>
                <c:pt idx="49">
                  <c:v>61.819000000000003</c:v>
                </c:pt>
                <c:pt idx="50">
                  <c:v>61.651000000000003</c:v>
                </c:pt>
                <c:pt idx="51">
                  <c:v>61.487000000000002</c:v>
                </c:pt>
                <c:pt idx="52">
                  <c:v>61.326000000000001</c:v>
                </c:pt>
                <c:pt idx="53">
                  <c:v>61.168999999999997</c:v>
                </c:pt>
                <c:pt idx="54">
                  <c:v>61.015000000000001</c:v>
                </c:pt>
                <c:pt idx="55">
                  <c:v>60.865000000000002</c:v>
                </c:pt>
                <c:pt idx="56">
                  <c:v>60.718000000000004</c:v>
                </c:pt>
                <c:pt idx="57">
                  <c:v>60.573</c:v>
                </c:pt>
                <c:pt idx="58">
                  <c:v>60.432000000000002</c:v>
                </c:pt>
                <c:pt idx="59">
                  <c:v>60.292999999999999</c:v>
                </c:pt>
                <c:pt idx="60">
                  <c:v>60.156999999999996</c:v>
                </c:pt>
                <c:pt idx="61">
                  <c:v>60.023000000000003</c:v>
                </c:pt>
                <c:pt idx="62">
                  <c:v>59.892000000000003</c:v>
                </c:pt>
                <c:pt idx="63">
                  <c:v>59.762999999999998</c:v>
                </c:pt>
                <c:pt idx="64">
                  <c:v>59.636000000000003</c:v>
                </c:pt>
                <c:pt idx="65">
                  <c:v>59.511000000000003</c:v>
                </c:pt>
                <c:pt idx="66">
                  <c:v>59.389000000000003</c:v>
                </c:pt>
                <c:pt idx="67">
                  <c:v>59.268000000000001</c:v>
                </c:pt>
                <c:pt idx="68">
                  <c:v>59.149000000000001</c:v>
                </c:pt>
                <c:pt idx="69">
                  <c:v>59.030999999999999</c:v>
                </c:pt>
                <c:pt idx="70">
                  <c:v>58.915999999999997</c:v>
                </c:pt>
                <c:pt idx="71">
                  <c:v>58.802</c:v>
                </c:pt>
                <c:pt idx="72">
                  <c:v>58.689</c:v>
                </c:pt>
                <c:pt idx="73">
                  <c:v>58.578000000000003</c:v>
                </c:pt>
                <c:pt idx="74">
                  <c:v>58.469000000000001</c:v>
                </c:pt>
                <c:pt idx="75">
                  <c:v>58.360999999999997</c:v>
                </c:pt>
                <c:pt idx="76">
                  <c:v>58.253999999999998</c:v>
                </c:pt>
                <c:pt idx="77">
                  <c:v>58.149000000000001</c:v>
                </c:pt>
                <c:pt idx="78">
                  <c:v>58.045000000000002</c:v>
                </c:pt>
                <c:pt idx="79">
                  <c:v>57.942999999999998</c:v>
                </c:pt>
                <c:pt idx="80">
                  <c:v>57.841999999999999</c:v>
                </c:pt>
                <c:pt idx="81">
                  <c:v>57.741999999999997</c:v>
                </c:pt>
                <c:pt idx="82">
                  <c:v>57.643000000000001</c:v>
                </c:pt>
                <c:pt idx="83">
                  <c:v>57.545999999999999</c:v>
                </c:pt>
                <c:pt idx="84">
                  <c:v>57.451000000000001</c:v>
                </c:pt>
                <c:pt idx="85">
                  <c:v>57.356000000000002</c:v>
                </c:pt>
                <c:pt idx="86">
                  <c:v>57.262999999999998</c:v>
                </c:pt>
                <c:pt idx="87">
                  <c:v>57.171999999999997</c:v>
                </c:pt>
                <c:pt idx="88">
                  <c:v>57.082000000000001</c:v>
                </c:pt>
                <c:pt idx="89">
                  <c:v>56.994</c:v>
                </c:pt>
                <c:pt idx="90">
                  <c:v>56.906999999999996</c:v>
                </c:pt>
                <c:pt idx="91">
                  <c:v>56.823</c:v>
                </c:pt>
                <c:pt idx="92">
                  <c:v>56.74</c:v>
                </c:pt>
                <c:pt idx="93">
                  <c:v>56.658999999999999</c:v>
                </c:pt>
                <c:pt idx="94">
                  <c:v>56.58</c:v>
                </c:pt>
                <c:pt idx="95">
                  <c:v>56.503</c:v>
                </c:pt>
                <c:pt idx="96">
                  <c:v>56.429000000000002</c:v>
                </c:pt>
                <c:pt idx="97">
                  <c:v>56.357999999999997</c:v>
                </c:pt>
                <c:pt idx="98">
                  <c:v>56.289000000000001</c:v>
                </c:pt>
                <c:pt idx="99">
                  <c:v>56.222999999999999</c:v>
                </c:pt>
                <c:pt idx="100">
                  <c:v>56.16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655-4184-93C7-F946862CD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400384"/>
        <c:axId val="290400944"/>
      </c:scatterChart>
      <c:valAx>
        <c:axId val="290400384"/>
        <c:scaling>
          <c:orientation val="minMax"/>
          <c:max val="1"/>
        </c:scaling>
        <c:delete val="0"/>
        <c:axPos val="b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minorGridlines>
          <c:spPr>
            <a:ln w="1270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90400944"/>
        <c:crosses val="autoZero"/>
        <c:crossBetween val="midCat"/>
        <c:majorUnit val="0.1"/>
        <c:minorUnit val="5.000000000000001E-2"/>
      </c:valAx>
      <c:valAx>
        <c:axId val="290400944"/>
        <c:scaling>
          <c:orientation val="minMax"/>
          <c:max val="84"/>
          <c:min val="54"/>
        </c:scaling>
        <c:delete val="0"/>
        <c:axPos val="l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90400384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6671975638852732"/>
          <c:y val="0.21101185167339787"/>
          <c:w val="0.18388322906066021"/>
          <c:h val="0.1535939064631011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9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856" cy="6284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X30"/>
  <sheetViews>
    <sheetView showGridLines="0" tabSelected="1" zoomScale="90" zoomScaleNormal="90" workbookViewId="0">
      <selection activeCell="O30" sqref="O30"/>
    </sheetView>
  </sheetViews>
  <sheetFormatPr defaultRowHeight="14.25" x14ac:dyDescent="0.45"/>
  <cols>
    <col min="1" max="1" width="7.59765625" customWidth="1"/>
    <col min="2" max="2" width="8" customWidth="1"/>
    <col min="3" max="3" width="12.265625" customWidth="1"/>
    <col min="4" max="4" width="6.265625" customWidth="1"/>
    <col min="5" max="5" width="5.73046875" customWidth="1"/>
    <col min="6" max="6" width="7.265625" customWidth="1"/>
    <col min="7" max="7" width="8.86328125" customWidth="1"/>
    <col min="8" max="8" width="5.59765625" customWidth="1"/>
    <col min="9" max="9" width="9.1328125" customWidth="1"/>
    <col min="10" max="10" width="9.59765625" customWidth="1"/>
    <col min="11" max="11" width="12.1328125" customWidth="1"/>
    <col min="12" max="12" width="12.3984375" customWidth="1"/>
    <col min="13" max="13" width="13.1328125" customWidth="1"/>
    <col min="14" max="14" width="12.3984375" customWidth="1"/>
    <col min="15" max="16" width="15.73046875" customWidth="1"/>
    <col min="17" max="17" width="21.3984375" bestFit="1" customWidth="1"/>
    <col min="18" max="18" width="17" customWidth="1"/>
    <col min="19" max="19" width="14.1328125" customWidth="1"/>
    <col min="20" max="20" width="15.73046875" customWidth="1"/>
    <col min="21" max="21" width="11.265625" customWidth="1"/>
  </cols>
  <sheetData>
    <row r="1" spans="1:24" ht="25.9" thickBot="1" x14ac:dyDescent="0.8">
      <c r="A1" s="63" t="s">
        <v>11</v>
      </c>
    </row>
    <row r="2" spans="1:24" ht="26.25" thickTop="1" thickBot="1" x14ac:dyDescent="0.8">
      <c r="A2" s="63" t="s">
        <v>46</v>
      </c>
      <c r="B2" s="3"/>
      <c r="C2" s="2"/>
      <c r="D2" s="2"/>
      <c r="E2" s="2"/>
      <c r="F2" s="2"/>
      <c r="G2" s="2"/>
      <c r="H2" s="2"/>
      <c r="J2" s="38" t="s">
        <v>30</v>
      </c>
      <c r="K2" s="39">
        <v>66.666666666666671</v>
      </c>
      <c r="L2" s="4"/>
      <c r="M2" s="96" t="s">
        <v>22</v>
      </c>
      <c r="N2" s="97"/>
      <c r="P2" s="99" t="s">
        <v>42</v>
      </c>
      <c r="Q2" s="100"/>
      <c r="R2" s="100"/>
      <c r="S2" s="100"/>
      <c r="T2" s="100"/>
      <c r="U2" s="100"/>
      <c r="V2" s="100"/>
      <c r="W2" s="100"/>
      <c r="X2" s="101"/>
    </row>
    <row r="3" spans="1:24" ht="21.75" thickTop="1" thickBot="1" x14ac:dyDescent="0.7">
      <c r="A3" s="2"/>
      <c r="B3" s="5"/>
      <c r="C3" s="2"/>
      <c r="D3" s="2"/>
      <c r="E3" s="2"/>
      <c r="F3" s="2"/>
      <c r="G3" s="6"/>
      <c r="H3" s="21"/>
      <c r="I3" s="19"/>
      <c r="J3" s="40" t="s">
        <v>31</v>
      </c>
      <c r="K3" s="41">
        <v>0.60808960933845546</v>
      </c>
      <c r="L3" s="4"/>
      <c r="M3" s="52" t="s">
        <v>21</v>
      </c>
      <c r="N3" s="53">
        <f>+C5-K2-K8</f>
        <v>0</v>
      </c>
      <c r="P3" s="102"/>
      <c r="Q3" s="103">
        <v>6</v>
      </c>
      <c r="R3" s="103">
        <v>5</v>
      </c>
      <c r="S3" s="103">
        <v>4</v>
      </c>
      <c r="T3" s="103">
        <v>3</v>
      </c>
      <c r="U3" s="103">
        <v>2</v>
      </c>
      <c r="V3" s="103">
        <v>1</v>
      </c>
      <c r="W3" s="103">
        <v>0</v>
      </c>
      <c r="X3" s="104"/>
    </row>
    <row r="4" spans="1:24" ht="21.75" thickTop="1" thickBot="1" x14ac:dyDescent="0.7">
      <c r="A4" s="3"/>
      <c r="B4" s="3"/>
      <c r="C4" s="2"/>
      <c r="D4" s="2"/>
      <c r="E4" s="74"/>
      <c r="F4" s="75"/>
      <c r="G4" s="75"/>
      <c r="H4" s="76"/>
      <c r="I4" s="7"/>
      <c r="J4" s="8"/>
      <c r="K4" s="2"/>
      <c r="L4" s="2"/>
      <c r="M4" s="52" t="s">
        <v>18</v>
      </c>
      <c r="N4" s="53">
        <f>+C5*C6-K2*K3-K8*K9</f>
        <v>3.1263880373444408E-13</v>
      </c>
      <c r="P4" s="102" t="s">
        <v>43</v>
      </c>
      <c r="Q4" s="105">
        <v>0</v>
      </c>
      <c r="R4" s="105">
        <v>46.66</v>
      </c>
      <c r="S4" s="105">
        <v>-63.16</v>
      </c>
      <c r="T4" s="105">
        <v>18.468</v>
      </c>
      <c r="U4" s="105">
        <v>-7.4002999999999997</v>
      </c>
      <c r="V4" s="105">
        <v>-20.747</v>
      </c>
      <c r="W4" s="105">
        <v>82.501000000000005</v>
      </c>
      <c r="X4" s="104" t="s">
        <v>44</v>
      </c>
    </row>
    <row r="5" spans="1:24" ht="24.75" thickTop="1" thickBot="1" x14ac:dyDescent="0.9">
      <c r="B5" s="38" t="s">
        <v>26</v>
      </c>
      <c r="C5" s="39">
        <v>100</v>
      </c>
      <c r="D5" s="2"/>
      <c r="E5" s="77"/>
      <c r="F5" s="38" t="s">
        <v>28</v>
      </c>
      <c r="G5" s="39">
        <v>66.544723306283487</v>
      </c>
      <c r="H5" s="78"/>
      <c r="I5" s="7"/>
      <c r="J5" s="48" t="s">
        <v>16</v>
      </c>
      <c r="K5" s="49">
        <f>10^(P20-Q20/(G5+R20))/G6</f>
        <v>7.3018199867729523</v>
      </c>
      <c r="L5" s="2"/>
      <c r="M5" s="52" t="s">
        <v>47</v>
      </c>
      <c r="N5" s="53">
        <f>+Q4*K3^6+R4*K3^5+S4*K3^4+T4*K3^3+U4*K3^2+V4*K3+W4-G5</f>
        <v>-1.4712465201682789E-7</v>
      </c>
      <c r="P5" s="106" t="s">
        <v>5</v>
      </c>
      <c r="Q5" s="107">
        <v>0</v>
      </c>
      <c r="R5" s="107">
        <v>-37.99</v>
      </c>
      <c r="S5" s="107">
        <v>143.18</v>
      </c>
      <c r="T5" s="107">
        <v>-220.42</v>
      </c>
      <c r="U5" s="107">
        <v>181.71</v>
      </c>
      <c r="V5" s="107">
        <v>-92.781999999999996</v>
      </c>
      <c r="W5" s="107">
        <v>82.421000000000006</v>
      </c>
      <c r="X5" s="108" t="s">
        <v>45</v>
      </c>
    </row>
    <row r="6" spans="1:24" ht="24.75" thickTop="1" thickBot="1" x14ac:dyDescent="0.9">
      <c r="B6" s="40" t="s">
        <v>27</v>
      </c>
      <c r="C6" s="41">
        <v>0.5</v>
      </c>
      <c r="D6" s="18"/>
      <c r="E6" s="77"/>
      <c r="F6" s="40" t="s">
        <v>29</v>
      </c>
      <c r="G6" s="44">
        <v>760</v>
      </c>
      <c r="H6" s="79"/>
      <c r="I6" s="7"/>
      <c r="J6" s="50" t="s">
        <v>17</v>
      </c>
      <c r="K6" s="51">
        <f>10^(P21-Q21/(G5+R21))/G6</f>
        <v>0.9329040208362338</v>
      </c>
      <c r="L6" s="2"/>
      <c r="M6" s="52" t="s">
        <v>48</v>
      </c>
      <c r="N6" s="53">
        <f>+Q5*K9^6+R5*K9^5+S5*K9^4+T5*K9^3+U5*K9^2+V5*K9+W5-G5</f>
        <v>-1.4908627292697929E-6</v>
      </c>
      <c r="Q6" s="2"/>
      <c r="R6" s="2"/>
    </row>
    <row r="7" spans="1:24" ht="21.75" thickTop="1" thickBot="1" x14ac:dyDescent="0.7">
      <c r="A7" s="7"/>
      <c r="B7" s="3"/>
      <c r="C7" s="2"/>
      <c r="D7" s="2"/>
      <c r="E7" s="80"/>
      <c r="F7" s="81"/>
      <c r="G7" s="82"/>
      <c r="H7" s="83"/>
      <c r="I7" s="2"/>
      <c r="J7" s="9"/>
      <c r="K7" s="2"/>
      <c r="L7" s="2"/>
      <c r="M7" s="50" t="s">
        <v>10</v>
      </c>
      <c r="N7" s="54">
        <f>K2-2*K8</f>
        <v>0</v>
      </c>
      <c r="Q7" s="2"/>
      <c r="R7" s="2"/>
    </row>
    <row r="8" spans="1:24" ht="21.75" thickTop="1" thickBot="1" x14ac:dyDescent="0.7">
      <c r="D8" s="16"/>
      <c r="E8" s="16"/>
      <c r="F8" s="2"/>
      <c r="G8" s="10"/>
      <c r="H8" s="15"/>
      <c r="J8" s="38" t="s">
        <v>32</v>
      </c>
      <c r="K8" s="39">
        <v>33.333333333333329</v>
      </c>
      <c r="L8" s="2"/>
      <c r="M8" s="2"/>
      <c r="N8" s="2"/>
      <c r="O8" s="2"/>
      <c r="P8" s="2"/>
      <c r="Q8" s="2"/>
      <c r="R8" s="2"/>
    </row>
    <row r="9" spans="1:24" ht="21.75" thickTop="1" thickBot="1" x14ac:dyDescent="0.7">
      <c r="A9" s="42" t="s">
        <v>14</v>
      </c>
      <c r="B9" s="43"/>
      <c r="C9" s="43"/>
      <c r="D9" s="68"/>
      <c r="E9" s="69"/>
      <c r="F9" s="2"/>
      <c r="G9" s="2"/>
      <c r="H9" s="22"/>
      <c r="I9" s="20"/>
      <c r="J9" s="40" t="s">
        <v>33</v>
      </c>
      <c r="K9" s="41">
        <v>0.2838207813230797</v>
      </c>
      <c r="L9" s="2"/>
      <c r="M9" s="2"/>
      <c r="N9" s="2"/>
      <c r="O9" s="93" t="s">
        <v>13</v>
      </c>
      <c r="P9" s="95"/>
      <c r="Q9" s="2"/>
      <c r="R9" s="93" t="s">
        <v>38</v>
      </c>
      <c r="S9" s="95"/>
    </row>
    <row r="10" spans="1:24" ht="21.75" thickTop="1" thickBot="1" x14ac:dyDescent="0.7">
      <c r="A10" s="45" t="s">
        <v>15</v>
      </c>
      <c r="B10" s="46"/>
      <c r="C10" s="46"/>
      <c r="D10" s="46"/>
      <c r="E10" s="47"/>
      <c r="F10" s="2"/>
      <c r="G10" s="2"/>
      <c r="H10" s="2"/>
      <c r="I10" s="7"/>
      <c r="J10" s="8"/>
      <c r="K10" s="2"/>
      <c r="L10" s="2"/>
      <c r="M10" s="2"/>
      <c r="N10" s="2"/>
      <c r="O10" s="55">
        <v>0</v>
      </c>
      <c r="P10" s="56">
        <v>0</v>
      </c>
      <c r="Q10" s="2"/>
      <c r="R10" s="34" t="s">
        <v>7</v>
      </c>
      <c r="S10" s="35">
        <f>-K8/K2</f>
        <v>-0.49999999999999989</v>
      </c>
    </row>
    <row r="11" spans="1:24" ht="21.75" thickTop="1" thickBot="1" x14ac:dyDescent="0.7">
      <c r="F11" s="1"/>
      <c r="H11" s="84"/>
      <c r="I11" s="85"/>
      <c r="J11" s="86" t="s">
        <v>37</v>
      </c>
      <c r="K11" s="87">
        <v>40</v>
      </c>
      <c r="L11" s="2"/>
      <c r="M11" s="2"/>
      <c r="N11" s="2"/>
      <c r="O11" s="57">
        <v>1</v>
      </c>
      <c r="P11" s="58">
        <v>1</v>
      </c>
      <c r="Q11" s="2"/>
      <c r="R11" s="34" t="s">
        <v>12</v>
      </c>
      <c r="S11" s="35">
        <f>+(C5/K2)*C6</f>
        <v>0.75</v>
      </c>
    </row>
    <row r="12" spans="1:24" ht="21.75" thickTop="1" thickBot="1" x14ac:dyDescent="0.7">
      <c r="A12" s="59" t="s">
        <v>40</v>
      </c>
      <c r="B12" s="60"/>
      <c r="C12" s="70"/>
      <c r="D12" s="60" t="s">
        <v>23</v>
      </c>
      <c r="E12" s="60"/>
      <c r="F12" s="71"/>
      <c r="L12" s="2"/>
      <c r="M12" s="2"/>
      <c r="N12" s="2"/>
      <c r="O12" s="28"/>
      <c r="P12" s="28"/>
      <c r="Q12" s="2"/>
      <c r="R12" s="31" t="s">
        <v>20</v>
      </c>
      <c r="S12" s="25" t="s">
        <v>19</v>
      </c>
      <c r="U12" s="37"/>
    </row>
    <row r="13" spans="1:24" ht="24.75" thickTop="1" thickBot="1" x14ac:dyDescent="0.7">
      <c r="A13" s="61" t="s">
        <v>25</v>
      </c>
      <c r="B13" s="62"/>
      <c r="C13" s="72"/>
      <c r="D13" s="62" t="s">
        <v>34</v>
      </c>
      <c r="E13" s="62"/>
      <c r="F13" s="73"/>
      <c r="L13" s="2"/>
      <c r="M13" s="2"/>
      <c r="N13" s="2"/>
      <c r="O13" s="93" t="s">
        <v>39</v>
      </c>
      <c r="P13" s="95"/>
      <c r="Q13" s="2"/>
      <c r="R13" s="31">
        <v>0</v>
      </c>
      <c r="S13" s="29">
        <f>+S10*R13+S11</f>
        <v>0.75</v>
      </c>
      <c r="U13" s="37"/>
    </row>
    <row r="14" spans="1:24" ht="21.75" thickTop="1" thickBot="1" x14ac:dyDescent="0.7">
      <c r="L14" s="2"/>
      <c r="M14" s="2"/>
      <c r="N14" s="2"/>
      <c r="O14" s="31" t="s">
        <v>41</v>
      </c>
      <c r="P14" s="25" t="s">
        <v>4</v>
      </c>
      <c r="Q14" s="2"/>
      <c r="R14" s="36">
        <v>1</v>
      </c>
      <c r="S14" s="30">
        <f>+S10*R14+S11</f>
        <v>0.25000000000000011</v>
      </c>
      <c r="T14" s="17"/>
      <c r="U14" s="17"/>
      <c r="V14" s="1"/>
    </row>
    <row r="15" spans="1:24" ht="21.4" thickTop="1" x14ac:dyDescent="0.65">
      <c r="A15" s="2"/>
      <c r="C15" s="2"/>
      <c r="D15" s="2"/>
      <c r="E15" s="2"/>
      <c r="J15" s="12"/>
      <c r="K15" s="8"/>
      <c r="L15" s="2"/>
      <c r="M15" s="2"/>
      <c r="N15" s="2"/>
      <c r="O15" s="91">
        <f>+K9</f>
        <v>0.2838207813230797</v>
      </c>
      <c r="P15" s="32">
        <f>+'1-Stage'!G5</f>
        <v>66.544723306283487</v>
      </c>
      <c r="Q15" s="2"/>
      <c r="T15" s="17"/>
      <c r="U15" s="17"/>
      <c r="V15" s="1"/>
    </row>
    <row r="16" spans="1:24" ht="21.4" thickBot="1" x14ac:dyDescent="0.7">
      <c r="A16" s="2"/>
      <c r="C16" s="2"/>
      <c r="D16" s="2"/>
      <c r="E16" s="2"/>
      <c r="J16" s="13"/>
      <c r="K16" s="14"/>
      <c r="L16" s="2"/>
      <c r="M16" s="2"/>
      <c r="N16" s="2"/>
      <c r="O16" s="92">
        <f>+K3</f>
        <v>0.60808960933845546</v>
      </c>
      <c r="P16" s="33">
        <f>+'1-Stage'!G5</f>
        <v>66.544723306283487</v>
      </c>
      <c r="Q16" s="2"/>
      <c r="T16" s="37"/>
      <c r="U16" s="37"/>
      <c r="V16" s="1"/>
    </row>
    <row r="17" spans="1:22" ht="21.75" thickTop="1" thickBot="1" x14ac:dyDescent="0.7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T17" s="37"/>
      <c r="U17" s="37"/>
      <c r="V17" s="1"/>
    </row>
    <row r="18" spans="1:22" ht="21.4" thickTop="1" x14ac:dyDescent="0.65">
      <c r="L18" s="2"/>
      <c r="M18" s="2"/>
      <c r="N18" s="2"/>
      <c r="O18" s="93" t="s">
        <v>0</v>
      </c>
      <c r="P18" s="94"/>
      <c r="Q18" s="94"/>
      <c r="R18" s="95"/>
      <c r="T18" s="2"/>
      <c r="U18" s="2"/>
    </row>
    <row r="19" spans="1:22" ht="21" x14ac:dyDescent="0.6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4"/>
      <c r="P19" s="23" t="s">
        <v>1</v>
      </c>
      <c r="Q19" s="23" t="s">
        <v>2</v>
      </c>
      <c r="R19" s="25" t="s">
        <v>3</v>
      </c>
      <c r="T19" s="2"/>
      <c r="U19" s="2"/>
    </row>
    <row r="20" spans="1:22" ht="21" x14ac:dyDescent="0.6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1" t="s">
        <v>35</v>
      </c>
      <c r="P20" s="23">
        <v>6.8248499999999996</v>
      </c>
      <c r="Q20" s="23">
        <v>943.45299999999997</v>
      </c>
      <c r="R20" s="25">
        <v>239.71100000000001</v>
      </c>
      <c r="T20" s="2"/>
      <c r="U20" s="2"/>
    </row>
    <row r="21" spans="1:22" ht="21.4" thickBot="1" x14ac:dyDescent="0.7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6" t="s">
        <v>36</v>
      </c>
      <c r="P21" s="26">
        <v>6.8855500000000003</v>
      </c>
      <c r="Q21" s="26">
        <v>1175.817</v>
      </c>
      <c r="R21" s="27">
        <v>224.86699999999999</v>
      </c>
      <c r="T21" s="2"/>
      <c r="U21" s="2"/>
    </row>
    <row r="22" spans="1:22" ht="21.4" thickTop="1" x14ac:dyDescent="0.6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T22" s="2"/>
      <c r="U22" s="2"/>
    </row>
    <row r="23" spans="1:22" ht="21" x14ac:dyDescent="0.6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T23" s="2"/>
      <c r="U23" s="2"/>
    </row>
    <row r="24" spans="1:22" ht="21" x14ac:dyDescent="0.6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T24" s="2"/>
      <c r="U24" s="2"/>
    </row>
    <row r="25" spans="1:22" ht="21" x14ac:dyDescent="0.6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T25" s="2"/>
      <c r="U25" s="2"/>
    </row>
    <row r="26" spans="1:22" ht="21" x14ac:dyDescent="0.6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T26" s="2"/>
      <c r="U26" s="2"/>
    </row>
    <row r="27" spans="1:22" ht="21" x14ac:dyDescent="0.6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2" ht="21" x14ac:dyDescent="0.6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2" ht="21" x14ac:dyDescent="0.6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2" ht="21" x14ac:dyDescent="0.65">
      <c r="A30" s="11"/>
      <c r="K30" s="2"/>
    </row>
  </sheetData>
  <mergeCells count="5">
    <mergeCell ref="O18:R18"/>
    <mergeCell ref="M2:N2"/>
    <mergeCell ref="O9:P9"/>
    <mergeCell ref="O13:P13"/>
    <mergeCell ref="R9:S9"/>
  </mergeCells>
  <pageMargins left="0.7" right="0.7" top="0.75" bottom="0.75" header="0.3" footer="0.3"/>
  <pageSetup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0"/>
  <sheetViews>
    <sheetView showGridLines="0" zoomScale="90" zoomScaleNormal="90" workbookViewId="0">
      <selection activeCell="Q12" sqref="Q12"/>
    </sheetView>
  </sheetViews>
  <sheetFormatPr defaultRowHeight="14.25" x14ac:dyDescent="0.45"/>
  <cols>
    <col min="1" max="12" width="10.59765625" customWidth="1"/>
    <col min="13" max="13" width="13.265625" customWidth="1"/>
    <col min="14" max="15" width="10.59765625" customWidth="1"/>
    <col min="16" max="16" width="15.73046875" customWidth="1"/>
    <col min="17" max="17" width="21.3984375" bestFit="1" customWidth="1"/>
    <col min="18" max="18" width="17" customWidth="1"/>
    <col min="19" max="19" width="14.1328125" customWidth="1"/>
    <col min="20" max="20" width="15.73046875" customWidth="1"/>
    <col min="21" max="21" width="11.265625" customWidth="1"/>
  </cols>
  <sheetData>
    <row r="1" spans="1:22" ht="25.9" thickBot="1" x14ac:dyDescent="0.8">
      <c r="A1" s="63" t="s">
        <v>11</v>
      </c>
    </row>
    <row r="2" spans="1:22" ht="26.25" thickTop="1" thickBot="1" x14ac:dyDescent="0.8">
      <c r="A2" s="63" t="s">
        <v>46</v>
      </c>
      <c r="B2" s="3"/>
      <c r="C2" s="2"/>
      <c r="D2" s="2"/>
      <c r="E2" s="2"/>
      <c r="F2" s="2"/>
      <c r="G2" s="2"/>
      <c r="H2" s="2"/>
      <c r="J2" s="38" t="s">
        <v>30</v>
      </c>
      <c r="K2" s="39"/>
      <c r="L2" s="4"/>
      <c r="M2" s="96" t="s">
        <v>22</v>
      </c>
      <c r="N2" s="97"/>
      <c r="P2" s="98"/>
      <c r="Q2" s="98"/>
      <c r="R2" s="98"/>
      <c r="S2" s="98"/>
    </row>
    <row r="3" spans="1:22" ht="21.75" thickTop="1" thickBot="1" x14ac:dyDescent="0.7">
      <c r="A3" s="2"/>
      <c r="B3" s="5"/>
      <c r="C3" s="2"/>
      <c r="D3" s="2"/>
      <c r="E3" s="2"/>
      <c r="F3" s="2"/>
      <c r="G3" s="6"/>
      <c r="H3" s="21"/>
      <c r="I3" s="19"/>
      <c r="J3" s="40" t="s">
        <v>31</v>
      </c>
      <c r="K3" s="41"/>
      <c r="L3" s="4"/>
      <c r="M3" s="52" t="s">
        <v>21</v>
      </c>
      <c r="N3" s="53"/>
      <c r="P3" s="17"/>
      <c r="Q3" s="90"/>
      <c r="R3" s="90"/>
      <c r="S3" s="90"/>
    </row>
    <row r="4" spans="1:22" ht="21.75" thickTop="1" thickBot="1" x14ac:dyDescent="0.7">
      <c r="A4" s="3"/>
      <c r="B4" s="3"/>
      <c r="C4" s="2"/>
      <c r="D4" s="2"/>
      <c r="E4" s="74"/>
      <c r="F4" s="75"/>
      <c r="G4" s="75"/>
      <c r="H4" s="76"/>
      <c r="I4" s="7"/>
      <c r="J4" s="8"/>
      <c r="K4" s="2"/>
      <c r="L4" s="2"/>
      <c r="M4" s="52" t="s">
        <v>18</v>
      </c>
      <c r="N4" s="53"/>
      <c r="P4" s="90"/>
      <c r="Q4" s="90"/>
      <c r="R4" s="90"/>
      <c r="S4" s="90"/>
    </row>
    <row r="5" spans="1:22" ht="24.75" thickTop="1" thickBot="1" x14ac:dyDescent="0.9">
      <c r="B5" s="38" t="s">
        <v>26</v>
      </c>
      <c r="C5" s="39"/>
      <c r="D5" s="2"/>
      <c r="E5" s="77"/>
      <c r="F5" s="38" t="s">
        <v>28</v>
      </c>
      <c r="G5" s="39"/>
      <c r="H5" s="78"/>
      <c r="I5" s="7"/>
      <c r="J5" s="48" t="s">
        <v>16</v>
      </c>
      <c r="K5" s="49"/>
      <c r="L5" s="2"/>
      <c r="M5" s="52" t="s">
        <v>8</v>
      </c>
      <c r="N5" s="53"/>
      <c r="P5" s="90"/>
      <c r="Q5" s="90"/>
      <c r="R5" s="90"/>
      <c r="S5" s="90"/>
    </row>
    <row r="6" spans="1:22" ht="24.75" thickTop="1" thickBot="1" x14ac:dyDescent="0.9">
      <c r="B6" s="40" t="s">
        <v>27</v>
      </c>
      <c r="C6" s="41"/>
      <c r="D6" s="18"/>
      <c r="E6" s="77"/>
      <c r="F6" s="40" t="s">
        <v>29</v>
      </c>
      <c r="G6" s="44"/>
      <c r="H6" s="79"/>
      <c r="I6" s="7"/>
      <c r="J6" s="50" t="s">
        <v>17</v>
      </c>
      <c r="K6" s="51"/>
      <c r="L6" s="2"/>
      <c r="M6" s="52" t="s">
        <v>9</v>
      </c>
      <c r="N6" s="53"/>
      <c r="Q6" s="2"/>
      <c r="R6" s="2"/>
    </row>
    <row r="7" spans="1:22" ht="21.75" thickTop="1" thickBot="1" x14ac:dyDescent="0.7">
      <c r="A7" s="7"/>
      <c r="B7" s="3"/>
      <c r="C7" s="2"/>
      <c r="D7" s="2"/>
      <c r="E7" s="80"/>
      <c r="F7" s="81"/>
      <c r="G7" s="82"/>
      <c r="H7" s="83"/>
      <c r="I7" s="2"/>
      <c r="J7" s="9"/>
      <c r="K7" s="2"/>
      <c r="L7" s="2"/>
      <c r="M7" s="50" t="s">
        <v>10</v>
      </c>
      <c r="N7" s="54"/>
      <c r="Q7" s="2"/>
      <c r="R7" s="2"/>
    </row>
    <row r="8" spans="1:22" ht="21.75" thickTop="1" thickBot="1" x14ac:dyDescent="0.7">
      <c r="D8" s="16"/>
      <c r="E8" s="16"/>
      <c r="F8" s="2"/>
      <c r="G8" s="10"/>
      <c r="H8" s="15"/>
      <c r="J8" s="38" t="s">
        <v>32</v>
      </c>
      <c r="K8" s="39"/>
      <c r="L8" s="2"/>
      <c r="M8" s="2"/>
      <c r="N8" s="2"/>
      <c r="O8" s="2"/>
      <c r="P8" s="2"/>
      <c r="Q8" s="2"/>
      <c r="R8" s="2"/>
    </row>
    <row r="9" spans="1:22" ht="21.75" thickTop="1" thickBot="1" x14ac:dyDescent="0.7">
      <c r="A9" s="42" t="s">
        <v>14</v>
      </c>
      <c r="B9" s="43"/>
      <c r="C9" s="43"/>
      <c r="D9" s="68"/>
      <c r="E9" s="69"/>
      <c r="F9" s="2"/>
      <c r="G9" s="2"/>
      <c r="H9" s="22"/>
      <c r="I9" s="20"/>
      <c r="J9" s="40" t="s">
        <v>33</v>
      </c>
      <c r="K9" s="41"/>
      <c r="L9" s="2"/>
      <c r="M9" s="2"/>
      <c r="N9" s="2"/>
      <c r="O9" s="98"/>
      <c r="P9" s="98"/>
      <c r="Q9" s="17"/>
      <c r="R9" s="98"/>
      <c r="S9" s="98"/>
    </row>
    <row r="10" spans="1:22" ht="21.75" thickTop="1" thickBot="1" x14ac:dyDescent="0.7">
      <c r="A10" s="45" t="s">
        <v>15</v>
      </c>
      <c r="B10" s="46"/>
      <c r="C10" s="46"/>
      <c r="D10" s="46"/>
      <c r="E10" s="47"/>
      <c r="F10" s="2"/>
      <c r="G10" s="2"/>
      <c r="H10" s="2"/>
      <c r="I10" s="7"/>
      <c r="J10" s="8"/>
      <c r="K10" s="2"/>
      <c r="L10" s="2"/>
      <c r="M10" s="2"/>
      <c r="N10" s="2"/>
      <c r="O10" s="64"/>
      <c r="P10" s="64"/>
      <c r="Q10" s="17"/>
      <c r="R10" s="88"/>
      <c r="S10" s="89"/>
    </row>
    <row r="11" spans="1:22" ht="21.75" thickTop="1" thickBot="1" x14ac:dyDescent="0.7">
      <c r="F11" s="1"/>
      <c r="H11" s="84"/>
      <c r="I11" s="85"/>
      <c r="J11" s="86" t="s">
        <v>37</v>
      </c>
      <c r="K11" s="87"/>
      <c r="L11" s="2"/>
      <c r="M11" s="2"/>
      <c r="N11" s="2"/>
      <c r="O11" s="64"/>
      <c r="P11" s="64"/>
      <c r="Q11" s="17"/>
      <c r="R11" s="88"/>
      <c r="S11" s="89"/>
    </row>
    <row r="12" spans="1:22" ht="21.4" thickTop="1" x14ac:dyDescent="0.65">
      <c r="A12" s="59" t="s">
        <v>24</v>
      </c>
      <c r="B12" s="60"/>
      <c r="C12" s="70"/>
      <c r="D12" s="60" t="s">
        <v>23</v>
      </c>
      <c r="E12" s="60"/>
      <c r="F12" s="71"/>
      <c r="L12" s="2"/>
      <c r="M12" s="2"/>
      <c r="N12" s="2"/>
      <c r="O12" s="65"/>
      <c r="P12" s="65"/>
      <c r="Q12" s="17"/>
      <c r="R12" s="65"/>
      <c r="S12" s="65"/>
      <c r="U12" s="37"/>
    </row>
    <row r="13" spans="1:22" ht="24.4" thickBot="1" x14ac:dyDescent="0.7">
      <c r="A13" s="61" t="s">
        <v>25</v>
      </c>
      <c r="B13" s="62"/>
      <c r="C13" s="72"/>
      <c r="D13" s="62" t="s">
        <v>34</v>
      </c>
      <c r="E13" s="62"/>
      <c r="F13" s="73"/>
      <c r="L13" s="2"/>
      <c r="M13" s="2"/>
      <c r="N13" s="2"/>
      <c r="O13" s="98"/>
      <c r="P13" s="98"/>
      <c r="Q13" s="17"/>
      <c r="R13" s="65"/>
      <c r="S13" s="66"/>
      <c r="U13" s="37"/>
    </row>
    <row r="14" spans="1:22" ht="21.75" thickTop="1" thickBot="1" x14ac:dyDescent="0.7">
      <c r="L14" s="2"/>
      <c r="M14" s="2"/>
      <c r="N14" s="2"/>
      <c r="O14" s="65"/>
      <c r="P14" s="65"/>
      <c r="Q14" s="17"/>
      <c r="R14" s="65"/>
      <c r="S14" s="66"/>
      <c r="T14" s="17"/>
      <c r="U14" s="17"/>
      <c r="V14" s="1"/>
    </row>
    <row r="15" spans="1:22" ht="21.4" thickTop="1" x14ac:dyDescent="0.65">
      <c r="A15" s="99" t="s">
        <v>42</v>
      </c>
      <c r="B15" s="100"/>
      <c r="C15" s="100"/>
      <c r="D15" s="100"/>
      <c r="E15" s="100"/>
      <c r="F15" s="100"/>
      <c r="G15" s="100"/>
      <c r="H15" s="100"/>
      <c r="I15" s="101"/>
      <c r="J15" s="12"/>
      <c r="K15" s="8"/>
      <c r="L15" s="2"/>
      <c r="M15" s="2"/>
      <c r="N15" s="2"/>
      <c r="O15" s="64"/>
      <c r="P15" s="67"/>
      <c r="Q15" s="17"/>
      <c r="R15" s="37"/>
      <c r="S15" s="37"/>
      <c r="T15" s="17"/>
      <c r="U15" s="17"/>
      <c r="V15" s="1"/>
    </row>
    <row r="16" spans="1:22" ht="21" x14ac:dyDescent="0.65">
      <c r="A16" s="102"/>
      <c r="B16" s="103">
        <v>6</v>
      </c>
      <c r="C16" s="103">
        <v>5</v>
      </c>
      <c r="D16" s="103">
        <v>4</v>
      </c>
      <c r="E16" s="103">
        <v>3</v>
      </c>
      <c r="F16" s="103">
        <v>2</v>
      </c>
      <c r="G16" s="103">
        <v>1</v>
      </c>
      <c r="H16" s="103">
        <v>0</v>
      </c>
      <c r="I16" s="104"/>
      <c r="J16" s="13"/>
      <c r="K16" s="14"/>
      <c r="L16" s="2"/>
      <c r="M16" s="2"/>
      <c r="N16" s="2"/>
      <c r="O16" s="64"/>
      <c r="P16" s="67"/>
      <c r="Q16" s="17"/>
      <c r="R16" s="37"/>
      <c r="S16" s="37"/>
      <c r="T16" s="37"/>
      <c r="U16" s="37"/>
      <c r="V16" s="1"/>
    </row>
    <row r="17" spans="1:22" ht="21" x14ac:dyDescent="0.65">
      <c r="A17" s="102" t="s">
        <v>43</v>
      </c>
      <c r="B17" s="105">
        <v>0</v>
      </c>
      <c r="C17" s="105">
        <v>46.66</v>
      </c>
      <c r="D17" s="105">
        <v>-63.16</v>
      </c>
      <c r="E17" s="105">
        <v>18.468</v>
      </c>
      <c r="F17" s="105">
        <v>-7.4002999999999997</v>
      </c>
      <c r="G17" s="105">
        <v>-20.747</v>
      </c>
      <c r="H17" s="105">
        <v>82.501000000000005</v>
      </c>
      <c r="I17" s="104" t="s">
        <v>44</v>
      </c>
      <c r="J17" s="2"/>
      <c r="K17" s="2"/>
      <c r="L17" s="2"/>
      <c r="M17" s="2"/>
      <c r="N17" s="2"/>
      <c r="T17" s="37"/>
      <c r="U17" s="37"/>
      <c r="V17" s="1"/>
    </row>
    <row r="18" spans="1:22" ht="21.4" thickBot="1" x14ac:dyDescent="0.7">
      <c r="A18" s="106" t="s">
        <v>5</v>
      </c>
      <c r="B18" s="107">
        <v>0</v>
      </c>
      <c r="C18" s="107">
        <v>-37.99</v>
      </c>
      <c r="D18" s="107">
        <v>143.18</v>
      </c>
      <c r="E18" s="107">
        <v>-220.42</v>
      </c>
      <c r="F18" s="107">
        <v>181.71</v>
      </c>
      <c r="G18" s="107">
        <v>-92.781999999999996</v>
      </c>
      <c r="H18" s="107">
        <v>82.421000000000006</v>
      </c>
      <c r="I18" s="108" t="s">
        <v>45</v>
      </c>
      <c r="L18" s="2"/>
      <c r="M18" s="2"/>
      <c r="N18" s="2"/>
      <c r="T18" s="2"/>
      <c r="U18" s="2"/>
    </row>
    <row r="19" spans="1:22" ht="21.4" thickTop="1" x14ac:dyDescent="0.65">
      <c r="A19" s="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T19" s="2"/>
      <c r="U19" s="2"/>
    </row>
    <row r="20" spans="1:22" ht="21" x14ac:dyDescent="0.6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T20" s="2"/>
      <c r="U20" s="2"/>
    </row>
    <row r="21" spans="1:22" ht="21" x14ac:dyDescent="0.6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T21" s="2"/>
      <c r="U21" s="2"/>
    </row>
    <row r="22" spans="1:22" ht="21" x14ac:dyDescent="0.6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T22" s="2"/>
      <c r="U22" s="2"/>
    </row>
    <row r="23" spans="1:22" ht="21" x14ac:dyDescent="0.65">
      <c r="A23" s="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T23" s="2"/>
      <c r="U23" s="2"/>
    </row>
    <row r="24" spans="1:22" ht="21" x14ac:dyDescent="0.6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T24" s="2"/>
      <c r="U24" s="2"/>
    </row>
    <row r="25" spans="1:22" ht="21" x14ac:dyDescent="0.6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T25" s="2"/>
      <c r="U25" s="2"/>
    </row>
    <row r="26" spans="1:22" ht="21" x14ac:dyDescent="0.6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T26" s="2"/>
      <c r="U26" s="2"/>
    </row>
    <row r="27" spans="1:22" ht="21" x14ac:dyDescent="0.6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22" ht="21" x14ac:dyDescent="0.6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22" ht="21" x14ac:dyDescent="0.6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2" ht="21" x14ac:dyDescent="0.65">
      <c r="A30" s="11"/>
      <c r="K30" s="2"/>
    </row>
  </sheetData>
  <mergeCells count="5">
    <mergeCell ref="M2:N2"/>
    <mergeCell ref="O9:P9"/>
    <mergeCell ref="R9:S9"/>
    <mergeCell ref="O13:P13"/>
    <mergeCell ref="P2:S2"/>
  </mergeCells>
  <pageMargins left="0.7" right="0.7" top="0.75" bottom="0.75" header="0.3" footer="0.3"/>
  <pageSetup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50F7E-0C98-435C-98E4-B8B1A6D071EE}">
  <dimension ref="A1:F106"/>
  <sheetViews>
    <sheetView topLeftCell="A6" workbookViewId="0">
      <selection activeCell="G2" sqref="G2"/>
    </sheetView>
  </sheetViews>
  <sheetFormatPr defaultRowHeight="14.25" x14ac:dyDescent="0.45"/>
  <sheetData>
    <row r="1" spans="1:6" x14ac:dyDescent="0.45">
      <c r="A1" t="s">
        <v>46</v>
      </c>
      <c r="E1">
        <v>0</v>
      </c>
      <c r="F1">
        <v>0</v>
      </c>
    </row>
    <row r="2" spans="1:6" x14ac:dyDescent="0.45">
      <c r="A2" t="s">
        <v>49</v>
      </c>
      <c r="E2">
        <v>1</v>
      </c>
      <c r="F2">
        <v>1</v>
      </c>
    </row>
    <row r="3" spans="1:6" x14ac:dyDescent="0.45">
      <c r="A3" t="s">
        <v>50</v>
      </c>
    </row>
    <row r="5" spans="1:6" ht="15.75" x14ac:dyDescent="0.45">
      <c r="A5" s="109" t="s">
        <v>51</v>
      </c>
      <c r="B5" s="109" t="s">
        <v>6</v>
      </c>
      <c r="C5" s="109" t="s">
        <v>19</v>
      </c>
    </row>
    <row r="6" spans="1:6" x14ac:dyDescent="0.45">
      <c r="A6" s="110">
        <v>82.471000000000004</v>
      </c>
      <c r="B6" s="111">
        <v>0</v>
      </c>
      <c r="C6" s="111">
        <v>0</v>
      </c>
    </row>
    <row r="7" spans="1:6" x14ac:dyDescent="0.45">
      <c r="A7" s="110">
        <v>81.539000000000001</v>
      </c>
      <c r="B7" s="111">
        <v>0.01</v>
      </c>
      <c r="C7" s="111">
        <v>4.5650000000000003E-2</v>
      </c>
    </row>
    <row r="8" spans="1:6" x14ac:dyDescent="0.45">
      <c r="A8" s="110">
        <v>80.647000000000006</v>
      </c>
      <c r="B8" s="111">
        <v>0.02</v>
      </c>
      <c r="C8" s="111">
        <v>8.7959999999999997E-2</v>
      </c>
    </row>
    <row r="9" spans="1:6" x14ac:dyDescent="0.45">
      <c r="A9" s="110">
        <v>79.793000000000006</v>
      </c>
      <c r="B9" s="111">
        <v>0.03</v>
      </c>
      <c r="C9" s="111">
        <v>0.12725</v>
      </c>
    </row>
    <row r="10" spans="1:6" x14ac:dyDescent="0.45">
      <c r="A10" s="110">
        <v>78.974999999999994</v>
      </c>
      <c r="B10" s="111">
        <v>0.04</v>
      </c>
      <c r="C10" s="111">
        <v>0.16378000000000001</v>
      </c>
    </row>
    <row r="11" spans="1:6" x14ac:dyDescent="0.45">
      <c r="A11" s="110">
        <v>78.191000000000003</v>
      </c>
      <c r="B11" s="111">
        <v>0.05</v>
      </c>
      <c r="C11" s="111">
        <v>0.1978</v>
      </c>
    </row>
    <row r="12" spans="1:6" x14ac:dyDescent="0.45">
      <c r="A12" s="110">
        <v>77.44</v>
      </c>
      <c r="B12" s="111">
        <v>0.06</v>
      </c>
      <c r="C12" s="111">
        <v>0.22953000000000001</v>
      </c>
    </row>
    <row r="13" spans="1:6" x14ac:dyDescent="0.45">
      <c r="A13" s="110">
        <v>76.72</v>
      </c>
      <c r="B13" s="111">
        <v>7.0000000000000007E-2</v>
      </c>
      <c r="C13" s="111">
        <v>0.25917000000000001</v>
      </c>
    </row>
    <row r="14" spans="1:6" x14ac:dyDescent="0.45">
      <c r="A14" s="110">
        <v>76.028999999999996</v>
      </c>
      <c r="B14" s="111">
        <v>0.08</v>
      </c>
      <c r="C14" s="111">
        <v>0.28688000000000002</v>
      </c>
    </row>
    <row r="15" spans="1:6" x14ac:dyDescent="0.45">
      <c r="A15" s="110">
        <v>75.367000000000004</v>
      </c>
      <c r="B15" s="111">
        <v>0.09</v>
      </c>
      <c r="C15" s="111">
        <v>0.31284000000000001</v>
      </c>
    </row>
    <row r="16" spans="1:6" x14ac:dyDescent="0.45">
      <c r="A16" s="110">
        <v>74.731999999999999</v>
      </c>
      <c r="B16" s="111">
        <v>0.1</v>
      </c>
      <c r="C16" s="111">
        <v>0.33718999999999999</v>
      </c>
    </row>
    <row r="17" spans="1:3" x14ac:dyDescent="0.45">
      <c r="A17" s="110">
        <v>74.122</v>
      </c>
      <c r="B17" s="111">
        <v>0.11</v>
      </c>
      <c r="C17" s="111">
        <v>0.36004999999999998</v>
      </c>
    </row>
    <row r="18" spans="1:3" x14ac:dyDescent="0.45">
      <c r="A18" s="110">
        <v>73.536000000000001</v>
      </c>
      <c r="B18" s="111">
        <v>0.12</v>
      </c>
      <c r="C18" s="111">
        <v>0.38156000000000001</v>
      </c>
    </row>
    <row r="19" spans="1:3" x14ac:dyDescent="0.45">
      <c r="A19" s="110">
        <v>72.974000000000004</v>
      </c>
      <c r="B19" s="111">
        <v>0.13</v>
      </c>
      <c r="C19" s="111">
        <v>0.40181</v>
      </c>
    </row>
    <row r="20" spans="1:3" x14ac:dyDescent="0.45">
      <c r="A20" s="110">
        <v>72.433999999999997</v>
      </c>
      <c r="B20" s="111">
        <v>0.14000000000000001</v>
      </c>
      <c r="C20" s="111">
        <v>0.42091000000000001</v>
      </c>
    </row>
    <row r="21" spans="1:3" x14ac:dyDescent="0.45">
      <c r="A21" s="110">
        <v>71.914000000000001</v>
      </c>
      <c r="B21" s="111">
        <v>0.15</v>
      </c>
      <c r="C21" s="111">
        <v>0.43894</v>
      </c>
    </row>
    <row r="22" spans="1:3" x14ac:dyDescent="0.45">
      <c r="A22" s="110">
        <v>71.415000000000006</v>
      </c>
      <c r="B22" s="111">
        <v>0.16</v>
      </c>
      <c r="C22" s="111">
        <v>0.45599000000000001</v>
      </c>
    </row>
    <row r="23" spans="1:3" x14ac:dyDescent="0.45">
      <c r="A23" s="110">
        <v>70.935000000000002</v>
      </c>
      <c r="B23" s="111">
        <v>0.17</v>
      </c>
      <c r="C23" s="111">
        <v>0.47211999999999998</v>
      </c>
    </row>
    <row r="24" spans="1:3" x14ac:dyDescent="0.45">
      <c r="A24" s="110">
        <v>70.472999999999999</v>
      </c>
      <c r="B24" s="111">
        <v>0.18</v>
      </c>
      <c r="C24" s="111">
        <v>0.48741000000000001</v>
      </c>
    </row>
    <row r="25" spans="1:3" x14ac:dyDescent="0.45">
      <c r="A25" s="110">
        <v>70.028000000000006</v>
      </c>
      <c r="B25" s="111">
        <v>0.19</v>
      </c>
      <c r="C25" s="111">
        <v>0.50192000000000003</v>
      </c>
    </row>
    <row r="26" spans="1:3" x14ac:dyDescent="0.45">
      <c r="A26" s="110">
        <v>69.599999999999994</v>
      </c>
      <c r="B26" s="111">
        <v>0.2</v>
      </c>
      <c r="C26" s="111">
        <v>0.51570000000000005</v>
      </c>
    </row>
    <row r="27" spans="1:3" x14ac:dyDescent="0.45">
      <c r="A27" s="110">
        <v>69.186999999999998</v>
      </c>
      <c r="B27" s="111">
        <v>0.21</v>
      </c>
      <c r="C27" s="111">
        <v>0.52881</v>
      </c>
    </row>
    <row r="28" spans="1:3" x14ac:dyDescent="0.45">
      <c r="A28" s="110">
        <v>68.789000000000001</v>
      </c>
      <c r="B28" s="111">
        <v>0.22</v>
      </c>
      <c r="C28" s="111">
        <v>0.54127999999999998</v>
      </c>
    </row>
    <row r="29" spans="1:3" x14ac:dyDescent="0.45">
      <c r="A29" s="110">
        <v>68.406000000000006</v>
      </c>
      <c r="B29" s="111">
        <v>0.23</v>
      </c>
      <c r="C29" s="111">
        <v>0.55318000000000001</v>
      </c>
    </row>
    <row r="30" spans="1:3" x14ac:dyDescent="0.45">
      <c r="A30" s="110">
        <v>68.036000000000001</v>
      </c>
      <c r="B30" s="111">
        <v>0.24</v>
      </c>
      <c r="C30" s="111">
        <v>0.56452999999999998</v>
      </c>
    </row>
    <row r="31" spans="1:3" x14ac:dyDescent="0.45">
      <c r="A31" s="110">
        <v>67.680000000000007</v>
      </c>
      <c r="B31" s="111">
        <v>0.25</v>
      </c>
      <c r="C31" s="111">
        <v>0.57538</v>
      </c>
    </row>
    <row r="32" spans="1:3" x14ac:dyDescent="0.45">
      <c r="A32" s="110">
        <v>67.334999999999994</v>
      </c>
      <c r="B32" s="111">
        <v>0.26</v>
      </c>
      <c r="C32" s="111">
        <v>0.58575999999999995</v>
      </c>
    </row>
    <row r="33" spans="1:3" x14ac:dyDescent="0.45">
      <c r="A33" s="110">
        <v>67.003</v>
      </c>
      <c r="B33" s="111">
        <v>0.27</v>
      </c>
      <c r="C33" s="111">
        <v>0.59569000000000005</v>
      </c>
    </row>
    <row r="34" spans="1:3" x14ac:dyDescent="0.45">
      <c r="A34" s="110">
        <v>66.682000000000002</v>
      </c>
      <c r="B34" s="111">
        <v>0.28000000000000003</v>
      </c>
      <c r="C34" s="111">
        <v>0.60521000000000003</v>
      </c>
    </row>
    <row r="35" spans="1:3" x14ac:dyDescent="0.45">
      <c r="A35" s="110">
        <v>66.370999999999995</v>
      </c>
      <c r="B35" s="111">
        <v>0.28999999999999998</v>
      </c>
      <c r="C35" s="111">
        <v>0.61434</v>
      </c>
    </row>
    <row r="36" spans="1:3" x14ac:dyDescent="0.45">
      <c r="A36" s="110">
        <v>66.070999999999998</v>
      </c>
      <c r="B36" s="111">
        <v>0.3</v>
      </c>
      <c r="C36" s="111">
        <v>0.62312000000000001</v>
      </c>
    </row>
    <row r="37" spans="1:3" x14ac:dyDescent="0.45">
      <c r="A37" s="110">
        <v>65.781000000000006</v>
      </c>
      <c r="B37" s="111">
        <v>0.31</v>
      </c>
      <c r="C37" s="111">
        <v>0.63156000000000001</v>
      </c>
    </row>
    <row r="38" spans="1:3" x14ac:dyDescent="0.45">
      <c r="A38" s="110">
        <v>65.5</v>
      </c>
      <c r="B38" s="111">
        <v>0.32</v>
      </c>
      <c r="C38" s="111">
        <v>0.63968000000000003</v>
      </c>
    </row>
    <row r="39" spans="1:3" x14ac:dyDescent="0.45">
      <c r="A39" s="110">
        <v>65.227999999999994</v>
      </c>
      <c r="B39" s="111">
        <v>0.33</v>
      </c>
      <c r="C39" s="111">
        <v>0.64751000000000003</v>
      </c>
    </row>
    <row r="40" spans="1:3" x14ac:dyDescent="0.45">
      <c r="A40" s="110">
        <v>64.965000000000003</v>
      </c>
      <c r="B40" s="111">
        <v>0.34</v>
      </c>
      <c r="C40" s="111">
        <v>0.65505999999999998</v>
      </c>
    </row>
    <row r="41" spans="1:3" x14ac:dyDescent="0.45">
      <c r="A41" s="110">
        <v>64.709999999999994</v>
      </c>
      <c r="B41" s="111">
        <v>0.35</v>
      </c>
      <c r="C41" s="111">
        <v>0.66234999999999999</v>
      </c>
    </row>
    <row r="42" spans="1:3" x14ac:dyDescent="0.45">
      <c r="A42" s="110">
        <v>64.462000000000003</v>
      </c>
      <c r="B42" s="111">
        <v>0.36</v>
      </c>
      <c r="C42" s="111">
        <v>0.6694</v>
      </c>
    </row>
    <row r="43" spans="1:3" x14ac:dyDescent="0.45">
      <c r="A43" s="110">
        <v>64.222999999999999</v>
      </c>
      <c r="B43" s="111">
        <v>0.37</v>
      </c>
      <c r="C43" s="111">
        <v>0.67622000000000004</v>
      </c>
    </row>
    <row r="44" spans="1:3" x14ac:dyDescent="0.45">
      <c r="A44" s="110">
        <v>63.99</v>
      </c>
      <c r="B44" s="111">
        <v>0.38</v>
      </c>
      <c r="C44" s="111">
        <v>0.68281999999999998</v>
      </c>
    </row>
    <row r="45" spans="1:3" x14ac:dyDescent="0.45">
      <c r="A45" s="110">
        <v>63.764000000000003</v>
      </c>
      <c r="B45" s="111">
        <v>0.39</v>
      </c>
      <c r="C45" s="111">
        <v>0.68923000000000001</v>
      </c>
    </row>
    <row r="46" spans="1:3" x14ac:dyDescent="0.45">
      <c r="A46" s="110">
        <v>63.545000000000002</v>
      </c>
      <c r="B46" s="111">
        <v>0.4</v>
      </c>
      <c r="C46" s="111">
        <v>0.69543999999999995</v>
      </c>
    </row>
    <row r="47" spans="1:3" x14ac:dyDescent="0.45">
      <c r="A47" s="110">
        <v>63.331000000000003</v>
      </c>
      <c r="B47" s="111">
        <v>0.41</v>
      </c>
      <c r="C47" s="111">
        <v>0.70148999999999995</v>
      </c>
    </row>
    <row r="48" spans="1:3" x14ac:dyDescent="0.45">
      <c r="A48" s="110">
        <v>63.124000000000002</v>
      </c>
      <c r="B48" s="111">
        <v>0.42</v>
      </c>
      <c r="C48" s="111">
        <v>0.70735999999999999</v>
      </c>
    </row>
    <row r="49" spans="1:3" x14ac:dyDescent="0.45">
      <c r="A49" s="110">
        <v>62.923000000000002</v>
      </c>
      <c r="B49" s="111">
        <v>0.43</v>
      </c>
      <c r="C49" s="111">
        <v>0.71308000000000005</v>
      </c>
    </row>
    <row r="50" spans="1:3" x14ac:dyDescent="0.45">
      <c r="A50" s="110">
        <v>62.726999999999997</v>
      </c>
      <c r="B50" s="111">
        <v>0.44</v>
      </c>
      <c r="C50" s="111">
        <v>0.71865999999999997</v>
      </c>
    </row>
    <row r="51" spans="1:3" x14ac:dyDescent="0.45">
      <c r="A51" s="110">
        <v>62.536000000000001</v>
      </c>
      <c r="B51" s="111">
        <v>0.45</v>
      </c>
      <c r="C51" s="111">
        <v>0.72411000000000003</v>
      </c>
    </row>
    <row r="52" spans="1:3" x14ac:dyDescent="0.45">
      <c r="A52" s="110">
        <v>62.35</v>
      </c>
      <c r="B52" s="111">
        <v>0.46</v>
      </c>
      <c r="C52" s="111">
        <v>0.72941999999999996</v>
      </c>
    </row>
    <row r="53" spans="1:3" x14ac:dyDescent="0.45">
      <c r="A53" s="110">
        <v>62.167999999999999</v>
      </c>
      <c r="B53" s="111">
        <v>0.47</v>
      </c>
      <c r="C53" s="111">
        <v>0.73462000000000005</v>
      </c>
    </row>
    <row r="54" spans="1:3" x14ac:dyDescent="0.45">
      <c r="A54" s="110">
        <v>61.991999999999997</v>
      </c>
      <c r="B54" s="111">
        <v>0.48</v>
      </c>
      <c r="C54" s="111">
        <v>0.73970999999999998</v>
      </c>
    </row>
    <row r="55" spans="1:3" x14ac:dyDescent="0.45">
      <c r="A55" s="110">
        <v>61.819000000000003</v>
      </c>
      <c r="B55" s="111">
        <v>0.49</v>
      </c>
      <c r="C55" s="111">
        <v>0.74470000000000003</v>
      </c>
    </row>
    <row r="56" spans="1:3" x14ac:dyDescent="0.45">
      <c r="A56" s="110">
        <v>61.651000000000003</v>
      </c>
      <c r="B56" s="111">
        <v>0.5</v>
      </c>
      <c r="C56" s="111">
        <v>0.74958999999999998</v>
      </c>
    </row>
    <row r="57" spans="1:3" x14ac:dyDescent="0.45">
      <c r="A57" s="110">
        <v>61.487000000000002</v>
      </c>
      <c r="B57" s="111">
        <v>0.51</v>
      </c>
      <c r="C57" s="111">
        <v>0.75439999999999996</v>
      </c>
    </row>
    <row r="58" spans="1:3" x14ac:dyDescent="0.45">
      <c r="A58" s="110">
        <v>61.326000000000001</v>
      </c>
      <c r="B58" s="111">
        <v>0.52</v>
      </c>
      <c r="C58" s="111">
        <v>0.75912999999999997</v>
      </c>
    </row>
    <row r="59" spans="1:3" x14ac:dyDescent="0.45">
      <c r="A59" s="110">
        <v>61.168999999999997</v>
      </c>
      <c r="B59" s="111">
        <v>0.53</v>
      </c>
      <c r="C59" s="111">
        <v>0.76378000000000001</v>
      </c>
    </row>
    <row r="60" spans="1:3" x14ac:dyDescent="0.45">
      <c r="A60" s="110">
        <v>61.015000000000001</v>
      </c>
      <c r="B60" s="111">
        <v>0.54</v>
      </c>
      <c r="C60" s="111">
        <v>0.76836000000000004</v>
      </c>
    </row>
    <row r="61" spans="1:3" x14ac:dyDescent="0.45">
      <c r="A61" s="110">
        <v>60.865000000000002</v>
      </c>
      <c r="B61" s="111">
        <v>0.55000000000000004</v>
      </c>
      <c r="C61" s="111">
        <v>0.77288000000000001</v>
      </c>
    </row>
    <row r="62" spans="1:3" x14ac:dyDescent="0.45">
      <c r="A62" s="110">
        <v>60.718000000000004</v>
      </c>
      <c r="B62" s="111">
        <v>0.56000000000000005</v>
      </c>
      <c r="C62" s="111">
        <v>0.77734999999999999</v>
      </c>
    </row>
    <row r="63" spans="1:3" x14ac:dyDescent="0.45">
      <c r="A63" s="110">
        <v>60.573</v>
      </c>
      <c r="B63" s="111">
        <v>0.56999999999999995</v>
      </c>
      <c r="C63" s="111">
        <v>0.78176999999999996</v>
      </c>
    </row>
    <row r="64" spans="1:3" x14ac:dyDescent="0.45">
      <c r="A64" s="110">
        <v>60.432000000000002</v>
      </c>
      <c r="B64" s="111">
        <v>0.57999999999999996</v>
      </c>
      <c r="C64" s="111">
        <v>0.78613999999999995</v>
      </c>
    </row>
    <row r="65" spans="1:3" x14ac:dyDescent="0.45">
      <c r="A65" s="110">
        <v>60.292999999999999</v>
      </c>
      <c r="B65" s="111">
        <v>0.59</v>
      </c>
      <c r="C65" s="111">
        <v>0.79047000000000001</v>
      </c>
    </row>
    <row r="66" spans="1:3" x14ac:dyDescent="0.45">
      <c r="A66" s="110">
        <v>60.156999999999996</v>
      </c>
      <c r="B66" s="111">
        <v>0.6</v>
      </c>
      <c r="C66" s="111">
        <v>0.79476999999999998</v>
      </c>
    </row>
    <row r="67" spans="1:3" x14ac:dyDescent="0.45">
      <c r="A67" s="110">
        <v>60.023000000000003</v>
      </c>
      <c r="B67" s="111">
        <v>0.61</v>
      </c>
      <c r="C67" s="111">
        <v>0.79903000000000002</v>
      </c>
    </row>
    <row r="68" spans="1:3" x14ac:dyDescent="0.45">
      <c r="A68" s="110">
        <v>59.892000000000003</v>
      </c>
      <c r="B68" s="111">
        <v>0.62</v>
      </c>
      <c r="C68" s="111">
        <v>0.80327999999999999</v>
      </c>
    </row>
    <row r="69" spans="1:3" x14ac:dyDescent="0.45">
      <c r="A69" s="110">
        <v>59.762999999999998</v>
      </c>
      <c r="B69" s="111">
        <v>0.63</v>
      </c>
      <c r="C69" s="111">
        <v>0.8075</v>
      </c>
    </row>
    <row r="70" spans="1:3" x14ac:dyDescent="0.45">
      <c r="A70" s="110">
        <v>59.636000000000003</v>
      </c>
      <c r="B70" s="111">
        <v>0.64</v>
      </c>
      <c r="C70" s="111">
        <v>0.81171000000000004</v>
      </c>
    </row>
    <row r="71" spans="1:3" x14ac:dyDescent="0.45">
      <c r="A71" s="110">
        <v>59.511000000000003</v>
      </c>
      <c r="B71" s="111">
        <v>0.65</v>
      </c>
      <c r="C71" s="111">
        <v>0.81591000000000002</v>
      </c>
    </row>
    <row r="72" spans="1:3" x14ac:dyDescent="0.45">
      <c r="A72" s="110">
        <v>59.389000000000003</v>
      </c>
      <c r="B72" s="111">
        <v>0.66</v>
      </c>
      <c r="C72" s="111">
        <v>0.82011000000000001</v>
      </c>
    </row>
    <row r="73" spans="1:3" x14ac:dyDescent="0.45">
      <c r="A73" s="110">
        <v>59.268000000000001</v>
      </c>
      <c r="B73" s="111">
        <v>0.67</v>
      </c>
      <c r="C73" s="111">
        <v>0.82430000000000003</v>
      </c>
    </row>
    <row r="74" spans="1:3" x14ac:dyDescent="0.45">
      <c r="A74" s="110">
        <v>59.149000000000001</v>
      </c>
      <c r="B74" s="111">
        <v>0.68</v>
      </c>
      <c r="C74" s="111">
        <v>0.82850000000000001</v>
      </c>
    </row>
    <row r="75" spans="1:3" x14ac:dyDescent="0.45">
      <c r="A75" s="110">
        <v>59.030999999999999</v>
      </c>
      <c r="B75" s="111">
        <v>0.69</v>
      </c>
      <c r="C75" s="111">
        <v>0.83270999999999995</v>
      </c>
    </row>
    <row r="76" spans="1:3" x14ac:dyDescent="0.45">
      <c r="A76" s="110">
        <v>58.915999999999997</v>
      </c>
      <c r="B76" s="111">
        <v>0.7</v>
      </c>
      <c r="C76" s="111">
        <v>0.83694000000000002</v>
      </c>
    </row>
    <row r="77" spans="1:3" x14ac:dyDescent="0.45">
      <c r="A77" s="110">
        <v>58.802</v>
      </c>
      <c r="B77" s="111">
        <v>0.71</v>
      </c>
      <c r="C77" s="111">
        <v>0.84118000000000004</v>
      </c>
    </row>
    <row r="78" spans="1:3" x14ac:dyDescent="0.45">
      <c r="A78" s="110">
        <v>58.689</v>
      </c>
      <c r="B78" s="111">
        <v>0.72</v>
      </c>
      <c r="C78" s="111">
        <v>0.84545000000000003</v>
      </c>
    </row>
    <row r="79" spans="1:3" x14ac:dyDescent="0.45">
      <c r="A79" s="110">
        <v>58.578000000000003</v>
      </c>
      <c r="B79" s="111">
        <v>0.73</v>
      </c>
      <c r="C79" s="111">
        <v>0.84975000000000001</v>
      </c>
    </row>
    <row r="80" spans="1:3" x14ac:dyDescent="0.45">
      <c r="A80" s="110">
        <v>58.469000000000001</v>
      </c>
      <c r="B80" s="111">
        <v>0.74</v>
      </c>
      <c r="C80" s="111">
        <v>0.85407999999999995</v>
      </c>
    </row>
    <row r="81" spans="1:3" x14ac:dyDescent="0.45">
      <c r="A81" s="110">
        <v>58.360999999999997</v>
      </c>
      <c r="B81" s="111">
        <v>0.75</v>
      </c>
      <c r="C81" s="111">
        <v>0.85845000000000005</v>
      </c>
    </row>
    <row r="82" spans="1:3" x14ac:dyDescent="0.45">
      <c r="A82" s="110">
        <v>58.253999999999998</v>
      </c>
      <c r="B82" s="111">
        <v>0.76</v>
      </c>
      <c r="C82" s="111">
        <v>0.86287000000000003</v>
      </c>
    </row>
    <row r="83" spans="1:3" x14ac:dyDescent="0.45">
      <c r="A83" s="110">
        <v>58.149000000000001</v>
      </c>
      <c r="B83" s="111">
        <v>0.77</v>
      </c>
      <c r="C83" s="111">
        <v>0.86733000000000005</v>
      </c>
    </row>
    <row r="84" spans="1:3" x14ac:dyDescent="0.45">
      <c r="A84" s="110">
        <v>58.045000000000002</v>
      </c>
      <c r="B84" s="111">
        <v>0.78</v>
      </c>
      <c r="C84" s="111">
        <v>0.87185000000000001</v>
      </c>
    </row>
    <row r="85" spans="1:3" x14ac:dyDescent="0.45">
      <c r="A85" s="110">
        <v>57.942999999999998</v>
      </c>
      <c r="B85" s="111">
        <v>0.79</v>
      </c>
      <c r="C85" s="111">
        <v>0.87643000000000004</v>
      </c>
    </row>
    <row r="86" spans="1:3" x14ac:dyDescent="0.45">
      <c r="A86" s="110">
        <v>57.841999999999999</v>
      </c>
      <c r="B86" s="111">
        <v>0.8</v>
      </c>
      <c r="C86" s="111">
        <v>0.88107999999999997</v>
      </c>
    </row>
    <row r="87" spans="1:3" x14ac:dyDescent="0.45">
      <c r="A87" s="110">
        <v>57.741999999999997</v>
      </c>
      <c r="B87" s="111">
        <v>0.81</v>
      </c>
      <c r="C87" s="111">
        <v>0.88580999999999999</v>
      </c>
    </row>
    <row r="88" spans="1:3" x14ac:dyDescent="0.45">
      <c r="A88" s="110">
        <v>57.643000000000001</v>
      </c>
      <c r="B88" s="111">
        <v>0.82</v>
      </c>
      <c r="C88" s="111">
        <v>0.89061000000000001</v>
      </c>
    </row>
    <row r="89" spans="1:3" x14ac:dyDescent="0.45">
      <c r="A89" s="110">
        <v>57.545999999999999</v>
      </c>
      <c r="B89" s="111">
        <v>0.83</v>
      </c>
      <c r="C89" s="111">
        <v>0.89549000000000001</v>
      </c>
    </row>
    <row r="90" spans="1:3" x14ac:dyDescent="0.45">
      <c r="A90" s="110">
        <v>57.451000000000001</v>
      </c>
      <c r="B90" s="111">
        <v>0.84</v>
      </c>
      <c r="C90" s="111">
        <v>0.90047999999999995</v>
      </c>
    </row>
    <row r="91" spans="1:3" x14ac:dyDescent="0.45">
      <c r="A91" s="110">
        <v>57.356000000000002</v>
      </c>
      <c r="B91" s="111">
        <v>0.85</v>
      </c>
      <c r="C91" s="111">
        <v>0.90556000000000003</v>
      </c>
    </row>
    <row r="92" spans="1:3" x14ac:dyDescent="0.45">
      <c r="A92" s="110">
        <v>57.262999999999998</v>
      </c>
      <c r="B92" s="111">
        <v>0.86</v>
      </c>
      <c r="C92" s="111">
        <v>0.91073999999999999</v>
      </c>
    </row>
    <row r="93" spans="1:3" x14ac:dyDescent="0.45">
      <c r="A93" s="110">
        <v>57.171999999999997</v>
      </c>
      <c r="B93" s="111">
        <v>0.87</v>
      </c>
      <c r="C93" s="111">
        <v>0.91605000000000003</v>
      </c>
    </row>
    <row r="94" spans="1:3" x14ac:dyDescent="0.45">
      <c r="A94" s="110">
        <v>57.082000000000001</v>
      </c>
      <c r="B94" s="111">
        <v>0.88</v>
      </c>
      <c r="C94" s="111">
        <v>0.92147000000000001</v>
      </c>
    </row>
    <row r="95" spans="1:3" x14ac:dyDescent="0.45">
      <c r="A95" s="110">
        <v>56.994</v>
      </c>
      <c r="B95" s="111">
        <v>0.89</v>
      </c>
      <c r="C95" s="111">
        <v>0.92703000000000002</v>
      </c>
    </row>
    <row r="96" spans="1:3" x14ac:dyDescent="0.45">
      <c r="A96" s="110">
        <v>56.906999999999996</v>
      </c>
      <c r="B96" s="111">
        <v>0.9</v>
      </c>
      <c r="C96" s="111">
        <v>0.93272999999999995</v>
      </c>
    </row>
    <row r="97" spans="1:3" x14ac:dyDescent="0.45">
      <c r="A97" s="110">
        <v>56.823</v>
      </c>
      <c r="B97" s="111">
        <v>0.91</v>
      </c>
      <c r="C97" s="111">
        <v>0.93857999999999997</v>
      </c>
    </row>
    <row r="98" spans="1:3" x14ac:dyDescent="0.45">
      <c r="A98" s="110">
        <v>56.74</v>
      </c>
      <c r="B98" s="111">
        <v>0.92</v>
      </c>
      <c r="C98" s="111">
        <v>0.9446</v>
      </c>
    </row>
    <row r="99" spans="1:3" x14ac:dyDescent="0.45">
      <c r="A99" s="110">
        <v>56.658999999999999</v>
      </c>
      <c r="B99" s="111">
        <v>0.93</v>
      </c>
      <c r="C99" s="111">
        <v>0.95077999999999996</v>
      </c>
    </row>
    <row r="100" spans="1:3" x14ac:dyDescent="0.45">
      <c r="A100" s="110">
        <v>56.58</v>
      </c>
      <c r="B100" s="111">
        <v>0.94</v>
      </c>
      <c r="C100" s="111">
        <v>0.95714999999999995</v>
      </c>
    </row>
    <row r="101" spans="1:3" x14ac:dyDescent="0.45">
      <c r="A101" s="110">
        <v>56.503</v>
      </c>
      <c r="B101" s="111">
        <v>0.95</v>
      </c>
      <c r="C101" s="111">
        <v>0.96372000000000002</v>
      </c>
    </row>
    <row r="102" spans="1:3" x14ac:dyDescent="0.45">
      <c r="A102" s="110">
        <v>56.429000000000002</v>
      </c>
      <c r="B102" s="111">
        <v>0.96</v>
      </c>
      <c r="C102" s="111">
        <v>0.97048999999999996</v>
      </c>
    </row>
    <row r="103" spans="1:3" x14ac:dyDescent="0.45">
      <c r="A103" s="110">
        <v>56.357999999999997</v>
      </c>
      <c r="B103" s="111">
        <v>0.97</v>
      </c>
      <c r="C103" s="111">
        <v>0.97748999999999997</v>
      </c>
    </row>
    <row r="104" spans="1:3" x14ac:dyDescent="0.45">
      <c r="A104" s="110">
        <v>56.289000000000001</v>
      </c>
      <c r="B104" s="111">
        <v>0.98</v>
      </c>
      <c r="C104" s="111">
        <v>0.98472999999999999</v>
      </c>
    </row>
    <row r="105" spans="1:3" x14ac:dyDescent="0.45">
      <c r="A105" s="110">
        <v>56.222999999999999</v>
      </c>
      <c r="B105" s="111">
        <v>0.99</v>
      </c>
      <c r="C105" s="111">
        <v>0.99222999999999995</v>
      </c>
    </row>
    <row r="106" spans="1:3" x14ac:dyDescent="0.45">
      <c r="A106" s="110">
        <v>56.16</v>
      </c>
      <c r="B106" s="111">
        <v>1</v>
      </c>
      <c r="C106" s="1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1-Stage</vt:lpstr>
      <vt:lpstr>1-Stage DIY</vt:lpstr>
      <vt:lpstr>VLE</vt:lpstr>
      <vt:lpstr>xy</vt:lpstr>
      <vt:lpstr>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alane</cp:lastModifiedBy>
  <cp:lastPrinted>2016-12-07T02:47:59Z</cp:lastPrinted>
  <dcterms:created xsi:type="dcterms:W3CDTF">2013-01-13T02:51:17Z</dcterms:created>
  <dcterms:modified xsi:type="dcterms:W3CDTF">2020-02-01T13:06:12Z</dcterms:modified>
</cp:coreProperties>
</file>